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ep 19" sheetId="4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C12" i="7"/>
  <c r="C11"/>
  <c r="C10"/>
  <c r="C9"/>
  <c r="C8"/>
  <c r="C7"/>
  <c r="C6"/>
  <c r="C33" i="4"/>
  <c r="C146" s="1"/>
  <c r="B33"/>
  <c r="B146" s="1"/>
  <c r="C13" i="7" l="1"/>
  <c r="C14"/>
  <c r="C15" l="1"/>
  <c r="C16" s="1"/>
  <c r="C149" i="4" l="1"/>
  <c r="J146"/>
  <c r="I146"/>
  <c r="C154" s="1"/>
  <c r="H146"/>
  <c r="C148"/>
  <c r="F86"/>
  <c r="F146" s="1"/>
  <c r="C152" s="1"/>
  <c r="E86"/>
  <c r="E146" s="1"/>
  <c r="C151" s="1"/>
  <c r="C157" l="1"/>
  <c r="C155"/>
  <c r="C150"/>
  <c r="C153"/>
  <c r="C156" l="1"/>
  <c r="C158" s="1"/>
  <c r="C159" s="1"/>
</calcChain>
</file>

<file path=xl/sharedStrings.xml><?xml version="1.0" encoding="utf-8"?>
<sst xmlns="http://schemas.openxmlformats.org/spreadsheetml/2006/main" count="331" uniqueCount="308">
  <si>
    <t>Khagaul(Ara (PG)</t>
  </si>
  <si>
    <t>Khagaul(Patna PG U BGCL)</t>
  </si>
  <si>
    <t>Madhepura</t>
  </si>
  <si>
    <t>Katra 132/33</t>
  </si>
  <si>
    <t xml:space="preserve">Gaurichak 220/132/33 KV </t>
  </si>
  <si>
    <t>Masaudhi 132/33</t>
  </si>
  <si>
    <t>Gaighat 132/33</t>
  </si>
  <si>
    <t>Mithapur 132/33</t>
  </si>
  <si>
    <t>Barh 132/33</t>
  </si>
  <si>
    <t>Hathidah 132/33</t>
  </si>
  <si>
    <t>Fatuha</t>
  </si>
  <si>
    <t>Jakkanpur 132/33</t>
  </si>
  <si>
    <t>Karbigahia 132/33</t>
  </si>
  <si>
    <t>Digha (old) 132/33</t>
  </si>
  <si>
    <t>Bihta(old) 132/33</t>
  </si>
  <si>
    <t>Bihta New 220/132/33 KV</t>
  </si>
  <si>
    <t>Khagaul 220/132/33 KV</t>
  </si>
  <si>
    <t>Dehri 220/132/33 KV</t>
  </si>
  <si>
    <t>Banjari 132/33 KV</t>
  </si>
  <si>
    <t>Bikramganj 132/33 KV</t>
  </si>
  <si>
    <t>Sasaram 132/33 KV</t>
  </si>
  <si>
    <t>Kochas 132/33 KV</t>
  </si>
  <si>
    <t>Aurangabad 132/33 KV</t>
  </si>
  <si>
    <t>Goh 132/33 KV</t>
  </si>
  <si>
    <t>Sonenagar 132/33 KV</t>
  </si>
  <si>
    <t>Sonenagar 220/132/33 KV</t>
  </si>
  <si>
    <t>Rafiganj 132/33 KV</t>
  </si>
  <si>
    <t>Arrah 132/33 KV</t>
  </si>
  <si>
    <t>Buxer 132/33 KV</t>
  </si>
  <si>
    <t>Jagdishpur 132/33 KV</t>
  </si>
  <si>
    <t>Piro 132/33 KV</t>
  </si>
  <si>
    <t>Dumraon  132/33 KV</t>
  </si>
  <si>
    <t>Karmnasa  132/33 KV</t>
  </si>
  <si>
    <t>Ramgarh  132/33 KV</t>
  </si>
  <si>
    <t>Bhabhua  132/33 KV</t>
  </si>
  <si>
    <t>Kudra 132/33 KV</t>
  </si>
  <si>
    <t>Pusauli 220/132/33 KV</t>
  </si>
  <si>
    <t>Mohaniya 132/33 KV</t>
  </si>
  <si>
    <t>Bodhgaya 220/132/33 KV</t>
  </si>
  <si>
    <t>Sherghati 132/33</t>
  </si>
  <si>
    <t>Wazirganj 132/33 KV</t>
  </si>
  <si>
    <t>Imamganj 132/33 KV</t>
  </si>
  <si>
    <t>Chandauti 132/33</t>
  </si>
  <si>
    <t>Belaganj 132/33 KV</t>
  </si>
  <si>
    <t>Tekari 132/33 KV</t>
  </si>
  <si>
    <t>Jahanabad 132/33</t>
  </si>
  <si>
    <t>Tehta 132/33 KV</t>
  </si>
  <si>
    <t>Hulasganj 132/33</t>
  </si>
  <si>
    <t>Ataulah 132/33</t>
  </si>
  <si>
    <t>Biharsharif</t>
  </si>
  <si>
    <t>Nalanda 132/33</t>
  </si>
  <si>
    <t>Ekangarsarai 132/33</t>
  </si>
  <si>
    <t>Harnaut 132/33</t>
  </si>
  <si>
    <t>Baripahari 132/33</t>
  </si>
  <si>
    <t>Nawada 132/33</t>
  </si>
  <si>
    <t>Warsaliganj 132/33</t>
  </si>
  <si>
    <t>Rajgir 132/33</t>
  </si>
  <si>
    <t>Shiekhpura 132/33</t>
  </si>
  <si>
    <t>Sabour 132/33</t>
  </si>
  <si>
    <t>Sultanganj 132/33</t>
  </si>
  <si>
    <t>Kahalgaon 132/33</t>
  </si>
  <si>
    <t>Banka 132/33</t>
  </si>
  <si>
    <t>BANKA NEW 132/33 KV</t>
  </si>
  <si>
    <t>Naugachhia 132/33</t>
  </si>
  <si>
    <t>Jamalpur 132/33</t>
  </si>
  <si>
    <t>Tarapur 132/33</t>
  </si>
  <si>
    <t>Jamui 132/33</t>
  </si>
  <si>
    <t>Jamui (new)</t>
  </si>
  <si>
    <t>Lakhisarai 132/33</t>
  </si>
  <si>
    <t>Begusarai</t>
  </si>
  <si>
    <t>Balaia  132/33</t>
  </si>
  <si>
    <t>Manjhaul 132/33</t>
  </si>
  <si>
    <t>Teghra 132/33 KV</t>
  </si>
  <si>
    <t>Khagaria 132/33</t>
  </si>
  <si>
    <t>Bakhri 132/33</t>
  </si>
  <si>
    <t>Purnea 132/33</t>
  </si>
  <si>
    <t>Damdaha 132/33</t>
  </si>
  <si>
    <t>Banmankhi  132/33</t>
  </si>
  <si>
    <t>Barsoi 132/33</t>
  </si>
  <si>
    <t>Manihari 132/33</t>
  </si>
  <si>
    <t>Katihar 132/33</t>
  </si>
  <si>
    <t>Baisi 132/33</t>
  </si>
  <si>
    <t>Kisanganj 132/33</t>
  </si>
  <si>
    <t>Forbisganj 132/33</t>
  </si>
  <si>
    <t>Araria 132/33</t>
  </si>
  <si>
    <t>Muzaffarpur 132/33</t>
  </si>
  <si>
    <t>SKMCH 132/33 KV</t>
  </si>
  <si>
    <t>Motipur 220/132/33 KV</t>
  </si>
  <si>
    <t>Mushahari 220/132/33</t>
  </si>
  <si>
    <t>Sitamari 132/33</t>
  </si>
  <si>
    <t>Runnisaidpur 132/33</t>
  </si>
  <si>
    <t>Belsand 132/33</t>
  </si>
  <si>
    <t>Pupri 132/33</t>
  </si>
  <si>
    <t>Sheohar 132/33</t>
  </si>
  <si>
    <t>Hajipur 220 KV</t>
  </si>
  <si>
    <t>Hajipur132/33</t>
  </si>
  <si>
    <t>Vaishali 132/33</t>
  </si>
  <si>
    <t>Jandaha</t>
  </si>
  <si>
    <t>Mahnar</t>
  </si>
  <si>
    <t>Samastipur 132/33</t>
  </si>
  <si>
    <t>Sahpurpatori 132/33 KV</t>
  </si>
  <si>
    <t>Dalsinghsarai</t>
  </si>
  <si>
    <t>Rosera</t>
  </si>
  <si>
    <t>Darbhanga (220)</t>
  </si>
  <si>
    <t>Darbhanga 132/33</t>
  </si>
  <si>
    <t>Gangwara 132/33</t>
  </si>
  <si>
    <t>Kusheshwarsthan 132/33</t>
  </si>
  <si>
    <t>Madhubani</t>
  </si>
  <si>
    <t>Pandaul</t>
  </si>
  <si>
    <t>Jainagar</t>
  </si>
  <si>
    <t>Benipatti</t>
  </si>
  <si>
    <t>Phulparas</t>
  </si>
  <si>
    <t>Jhanjarpur</t>
  </si>
  <si>
    <t>Laukhai</t>
  </si>
  <si>
    <t>132/33 Motihari</t>
  </si>
  <si>
    <t>132/33 Dhaka</t>
  </si>
  <si>
    <t>132/33 Pakdidyal</t>
  </si>
  <si>
    <t>Chakiya</t>
  </si>
  <si>
    <t>132/33 Raxaul</t>
  </si>
  <si>
    <t>Areraj 132/33 KV</t>
  </si>
  <si>
    <t>132/33 Betiah</t>
  </si>
  <si>
    <t>132/33 Ramnagar</t>
  </si>
  <si>
    <t>132/33 Narkatiyaganj</t>
  </si>
  <si>
    <t>132/33 Thakara</t>
  </si>
  <si>
    <t>Chapra 132/33 KV</t>
  </si>
  <si>
    <t>Sheetalpur 132/33 KV</t>
  </si>
  <si>
    <t>132/33 MASHRAKH</t>
  </si>
  <si>
    <t>Ekma 132/33 KV</t>
  </si>
  <si>
    <t>Gopalganj 132/33 KV</t>
  </si>
  <si>
    <t>Hathua 132/33 KV</t>
  </si>
  <si>
    <t>Siwan 132/33 KV</t>
  </si>
  <si>
    <t>Raghunathpur 132/33 KV</t>
  </si>
  <si>
    <t>Maharajganj 132/33 KV</t>
  </si>
  <si>
    <t>Udakisanganj</t>
  </si>
  <si>
    <t>Sahrsa 132/33 KV</t>
  </si>
  <si>
    <t>Sonbrsha</t>
  </si>
  <si>
    <t>Simri Bakhtiyarpur132/33 KV</t>
  </si>
  <si>
    <t>Supaul 132/33 KV</t>
  </si>
  <si>
    <t>Kataiya 132/33 KV</t>
  </si>
  <si>
    <t>Nirmali 132/33 KV</t>
  </si>
  <si>
    <t>Triveniganj</t>
  </si>
  <si>
    <t>Energy at 33 kv level</t>
  </si>
  <si>
    <t>220 import from OU</t>
  </si>
  <si>
    <t>220 Export to OU</t>
  </si>
  <si>
    <t>Net 220 in System</t>
  </si>
  <si>
    <t>132 KV Import from OU</t>
  </si>
  <si>
    <t>132 KV Export to OU</t>
  </si>
  <si>
    <t>Net 132 KV in System</t>
  </si>
  <si>
    <t>33 KV import in system</t>
  </si>
  <si>
    <t>total power in system</t>
  </si>
  <si>
    <t>total 33 KV</t>
  </si>
  <si>
    <t>Loss</t>
  </si>
  <si>
    <t>% loss</t>
  </si>
  <si>
    <t>33 KV SST Aux. Consumotion</t>
  </si>
  <si>
    <t>Ramnagar (Sugar Mill)</t>
  </si>
  <si>
    <t>Raghopur 132/33 KV</t>
  </si>
  <si>
    <t>Kisanganj220/132/33</t>
  </si>
  <si>
    <t>Samastipur new220/132/33</t>
  </si>
  <si>
    <t>GSS power received/Send, from/to, CTU/ Other Utility</t>
  </si>
  <si>
    <t>220KV Level OU</t>
  </si>
  <si>
    <t>132KV level OU</t>
  </si>
  <si>
    <t>Energy Export at 220 kv level at Remote end (CTU/OU),  received by BSPTCL (in MWH)</t>
  </si>
  <si>
    <t>Energy Import at 220 kv level at remote end (CTU/OU), send by BSPTCL (in MWH)</t>
  </si>
  <si>
    <t>Energy Export at 132 kv level at Remote end (CTU/OU/Consumer),  received by BSPTCL (in MWH)</t>
  </si>
  <si>
    <t>Energy Import at 132 kv level at remote end (CTU/OU/Consumer), send by BSPTCL (in MWH)</t>
  </si>
  <si>
    <t>SST Consumption (in MWH)</t>
  </si>
  <si>
    <t xml:space="preserve">Import from hydle, Rice Mill, Solar (in MWH) </t>
  </si>
  <si>
    <t>Export to PSS, Solar, Hydle, Railway, Rice Mill (in MWH)</t>
  </si>
  <si>
    <t>A</t>
  </si>
  <si>
    <t>B</t>
  </si>
  <si>
    <t>D</t>
  </si>
  <si>
    <t>E</t>
  </si>
  <si>
    <t>G</t>
  </si>
  <si>
    <t>Note:-     1.    All readings are in MWH.</t>
  </si>
  <si>
    <t xml:space="preserve">                  2.    OU Stand for Other Utility.</t>
  </si>
  <si>
    <t xml:space="preserve">                  7.    In Darbhanga(DMTCL) reading of ICT-I&amp;II has been taken which is availed by Motipur, Darbhanga(new), Laukahi &amp;</t>
  </si>
  <si>
    <t xml:space="preserve">                          Samastipur(new)</t>
  </si>
  <si>
    <t xml:space="preserve">                  8.    GSS having 33KV export is 0(zero), are cherged on no load.</t>
  </si>
  <si>
    <t xml:space="preserve">                  9.    Meter connection are applied for those GSS in which SST consumption is 0(zero).</t>
  </si>
  <si>
    <t>Total</t>
  </si>
  <si>
    <t>Transmission loss for month September'2019 of BSPTCL</t>
  </si>
  <si>
    <t>Hajipur ( Amnour BGCL) #</t>
  </si>
  <si>
    <t>Kishanganj 220 *</t>
  </si>
  <si>
    <t>Hajipur 220 (Kafeen PG) *</t>
  </si>
  <si>
    <t>Samastipur 220 (MTPS) *</t>
  </si>
  <si>
    <t>Motipur (DMTCL) *</t>
  </si>
  <si>
    <t>Darbhanga 220 (DMTCL) *</t>
  </si>
  <si>
    <t>Laukahi (DMTCL) *</t>
  </si>
  <si>
    <t>Samastipur 220 (DMTCL) *</t>
  </si>
  <si>
    <t>Gopalganj(MTPS) *</t>
  </si>
  <si>
    <t>Madhepura (Purnea PG) *</t>
  </si>
  <si>
    <t>Motipur (MTPS) *</t>
  </si>
  <si>
    <t>Kahalgaon (NTPC) *</t>
  </si>
  <si>
    <t>Kahalgaon (Lalmatiya) *</t>
  </si>
  <si>
    <t>Naugachhia 132/33(BTPS) #</t>
  </si>
  <si>
    <t>Jamalpur 132/33(BGCL) #</t>
  </si>
  <si>
    <t>Jamui (TSS) #</t>
  </si>
  <si>
    <t>Jamui (Lakhisarai PG) *</t>
  </si>
  <si>
    <t>Lakhisarai (Lakhisarai PG) *</t>
  </si>
  <si>
    <t>Lakhisarai (TSS) *</t>
  </si>
  <si>
    <t>Lakhisarai (BGCL) #</t>
  </si>
  <si>
    <t>Begusarai(BTPS) #</t>
  </si>
  <si>
    <t>Khagaria (BTPS) *</t>
  </si>
  <si>
    <t>Khagaria (TSS) *</t>
  </si>
  <si>
    <t>Motipur (TSS) #</t>
  </si>
  <si>
    <t>Hajipur (TSS) #</t>
  </si>
  <si>
    <t>Vaishali (BRF) #</t>
  </si>
  <si>
    <t>Dalsingh Sarai(TSS) #</t>
  </si>
  <si>
    <t>Rosera(Sugar Mill) #</t>
  </si>
  <si>
    <t>Motihari(Sugauli Sugar Mill) #</t>
  </si>
  <si>
    <t>132/33 Motihari(DMTCL) *</t>
  </si>
  <si>
    <t>132/33 Betiah(DMTCL) *</t>
  </si>
  <si>
    <t>132/33 Raxaul(DMTCL) *</t>
  </si>
  <si>
    <t>132/33 Raxaul(PARWANIPUR) #</t>
  </si>
  <si>
    <t>Ramnagar  (BHPC) #</t>
  </si>
  <si>
    <t>Chapra (BGCL) #</t>
  </si>
  <si>
    <t>Chapra (TSS) #</t>
  </si>
  <si>
    <t>Siwan 132/33 KV(TSS) #</t>
  </si>
  <si>
    <t>Madhepura(RAILWAY FAC) #</t>
  </si>
  <si>
    <t>Kataiya 132/33 KV #</t>
  </si>
  <si>
    <t>Siwan 132/33 KV(BGCL) #</t>
  </si>
  <si>
    <t>132/33 MASHRAKH(DLF) #</t>
  </si>
  <si>
    <t>Gopalganj KV(SUGAR MILL) #</t>
  </si>
  <si>
    <t>Bodhgaya(K' Sarai BGCL) #</t>
  </si>
  <si>
    <t>Pusauli (Ara  PG) #</t>
  </si>
  <si>
    <t>Biharsarif (B'SarifPG) *</t>
  </si>
  <si>
    <t>Biharsarif (K'Sarai BGCL) #</t>
  </si>
  <si>
    <t>Biharsarif (BTPS) #</t>
  </si>
  <si>
    <t>Hajipur 220 (BTPS NTPC) #</t>
  </si>
  <si>
    <t>132/33 Bettiah TSS #</t>
  </si>
  <si>
    <t>Transmission loss for month September' 2019 of BSPTCL</t>
  </si>
  <si>
    <t>total Import in system</t>
  </si>
  <si>
    <t>total Export in system</t>
  </si>
  <si>
    <t>C</t>
  </si>
  <si>
    <t>F</t>
  </si>
  <si>
    <t>H=A+C+E</t>
  </si>
  <si>
    <t>I=B+D+F+G</t>
  </si>
  <si>
    <t>J=H-I</t>
  </si>
  <si>
    <t>K=J/H*100</t>
  </si>
  <si>
    <t>Gaurichak(Patna PG) *</t>
  </si>
  <si>
    <t>Fatuha (Patna PG) *</t>
  </si>
  <si>
    <t>Khagaul(Patna PG) *</t>
  </si>
  <si>
    <t>Khagaul(Ara (PG) *</t>
  </si>
  <si>
    <t>Hathidah (TSS) #</t>
  </si>
  <si>
    <t>Fatuha(TSS) #</t>
  </si>
  <si>
    <t>Khagaul 220/132/33 KV(TSS) #</t>
  </si>
  <si>
    <t>Banjari 132/33 KV(KCL) #</t>
  </si>
  <si>
    <t>Aurangabad (SHREE CEMENT) #</t>
  </si>
  <si>
    <t>Sonenagar (TSS) #</t>
  </si>
  <si>
    <t>Sonenagar (Rihand) *</t>
  </si>
  <si>
    <t xml:space="preserve">                  3.    Energy reading taken of other(Remote) end, where line is ownered by BSPTCL &amp;  Energy reading taken of BSPTCL(Local) end, where line   </t>
  </si>
  <si>
    <t xml:space="preserve">                          is ownered by, other trans. Utilities.</t>
  </si>
  <si>
    <t xml:space="preserve">                  4.    * denoted that reading taken of Remote (OU) end.</t>
  </si>
  <si>
    <t xml:space="preserve">                  5.    # denoted that reading taken of Local (BSPTCL) end.</t>
  </si>
  <si>
    <t xml:space="preserve">                  6.    In Patna(PG) reading of ICT-I,II&amp;III has been taken which is availed by Gaurichak, Fatuha, &amp; Khagaul</t>
  </si>
  <si>
    <t>Sonnagar (Japla) *</t>
  </si>
  <si>
    <t>Rafiganj (TSS) #</t>
  </si>
  <si>
    <t>Rafiganj (Alfa Solar) #</t>
  </si>
  <si>
    <t>Arrah (TSS) #</t>
  </si>
  <si>
    <t>Arrah (PG) *</t>
  </si>
  <si>
    <t>Jagdishpur (Ara PG) *</t>
  </si>
  <si>
    <t>Dumraon  (Ara PG) *</t>
  </si>
  <si>
    <t>Dumraon  (TSS) #</t>
  </si>
  <si>
    <t>Karmnasa (Chnd, Sahpr) *</t>
  </si>
  <si>
    <t>Karmnasa  (Kudra TSS) #</t>
  </si>
  <si>
    <t>Kudra (Pusauli PG) *</t>
  </si>
  <si>
    <t>Pusauli (Kudra TSS) #</t>
  </si>
  <si>
    <t>Mohaniya (Pusauli PG) *</t>
  </si>
  <si>
    <t>Bodhgaya (TSS) #</t>
  </si>
  <si>
    <t>Bodhgaya (BGCL) #</t>
  </si>
  <si>
    <t>Sherghati (Solar) #</t>
  </si>
  <si>
    <t>Wazirganj (BGCL) #</t>
  </si>
  <si>
    <t>Jahanabad (TSS) #</t>
  </si>
  <si>
    <t>Hulasganj (BGCL) #</t>
  </si>
  <si>
    <t>Biharsharif (132 BGCL) #</t>
  </si>
  <si>
    <t>Nalanda (Barhi) 8</t>
  </si>
  <si>
    <t>Nawada (BGCL) #</t>
  </si>
  <si>
    <t>Rajgir (Barhi) *</t>
  </si>
  <si>
    <t>Rajgir (Ord. Factory) #</t>
  </si>
  <si>
    <t>Shiekhpura (BGCL) #</t>
  </si>
  <si>
    <t>Sabour(BGCL) #</t>
  </si>
  <si>
    <t>Sabour(NTPC) *</t>
  </si>
  <si>
    <t>Sabour (Banka PG) *</t>
  </si>
  <si>
    <t>Banka 132/33(Banka PG) *</t>
  </si>
  <si>
    <t>Sultanganj (Banka PG) *</t>
  </si>
  <si>
    <t>Sultanganj (Jamalpur  BGCL) #</t>
  </si>
  <si>
    <t>Sultanganj (G' Dih BGCL) #</t>
  </si>
  <si>
    <t>Sultanganj (Deoghar) *</t>
  </si>
  <si>
    <t>Purnea (Purnea PG) *</t>
  </si>
  <si>
    <t>Kisanganj (Purnea PG) *</t>
  </si>
  <si>
    <t>Baisi 132/33(Dalkola) *</t>
  </si>
  <si>
    <t>Samastipur (TSS) #</t>
  </si>
  <si>
    <t>Samastipur 132/33 (KBUNL) *</t>
  </si>
  <si>
    <t>Muzaffarpur 132/33(KBUNL) *</t>
  </si>
  <si>
    <t>SKMCH 132/33 KV(KBUNL) *</t>
  </si>
  <si>
    <t>Motipur 220/132/33(KBUNL) *</t>
  </si>
  <si>
    <t>Dehri-on-Son(Pusauli PG) *</t>
  </si>
  <si>
    <t>Begusarai Purnea(PG) *</t>
  </si>
  <si>
    <t>Biharsarif (TTPS) *</t>
  </si>
  <si>
    <t>Dehri-on-Son(GAYA PG) #</t>
  </si>
  <si>
    <t>Pusauli (Pusauli PG) #</t>
  </si>
  <si>
    <t>Sonenagar (Gaya PG) #</t>
  </si>
  <si>
    <t>Bodhgaya(Gaya PG) #</t>
  </si>
  <si>
    <t>Energy received by BSPTCL at 220KV level from Other Utility in MWH</t>
  </si>
  <si>
    <t>Energy sent by BSPTCL at 220KV level to Other Utility in MWH</t>
  </si>
  <si>
    <t>Energy sent by BSPTCL at 132KV level to Other Utility in MWH</t>
  </si>
  <si>
    <t>Energy received by BSPTCL at 132KV level from Other Utility in MWH</t>
  </si>
  <si>
    <t>GSS power received/ Send, from/to, PSS, Solar, Rice Mill, Hydle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</si>
</sst>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/>
    <xf numFmtId="2" fontId="2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0" fillId="0" borderId="4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2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left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9"/>
  <sheetViews>
    <sheetView tabSelected="1" workbookViewId="0">
      <selection activeCell="A2" sqref="A2:A3"/>
    </sheetView>
  </sheetViews>
  <sheetFormatPr defaultRowHeight="15"/>
  <cols>
    <col min="1" max="1" width="25" style="26" customWidth="1"/>
    <col min="2" max="2" width="22.5703125" style="26" customWidth="1"/>
    <col min="3" max="3" width="21.5703125" style="26" customWidth="1"/>
    <col min="4" max="4" width="28.5703125" style="26" customWidth="1"/>
    <col min="5" max="5" width="21.85546875" style="7" customWidth="1"/>
    <col min="6" max="6" width="20" style="7" customWidth="1"/>
    <col min="7" max="7" width="25.140625" style="83" customWidth="1"/>
    <col min="8" max="8" width="10" style="8" customWidth="1"/>
    <col min="9" max="9" width="9.7109375" style="8" customWidth="1"/>
    <col min="10" max="10" width="12.140625" style="8" customWidth="1"/>
    <col min="11" max="11" width="9.5703125" style="26" bestFit="1" customWidth="1"/>
    <col min="12" max="16384" width="9.140625" style="26"/>
  </cols>
  <sheetData>
    <row r="1" spans="1:15" ht="20.25" customHeight="1">
      <c r="A1" s="44" t="s">
        <v>180</v>
      </c>
      <c r="B1" s="44"/>
      <c r="C1" s="50"/>
      <c r="D1" s="51" t="s">
        <v>180</v>
      </c>
      <c r="E1" s="51"/>
      <c r="F1" s="51"/>
      <c r="G1" s="44" t="s">
        <v>180</v>
      </c>
      <c r="H1" s="44"/>
      <c r="I1" s="44"/>
      <c r="J1" s="44"/>
    </row>
    <row r="2" spans="1:15" ht="18.75" customHeight="1">
      <c r="A2" s="47" t="s">
        <v>158</v>
      </c>
      <c r="B2" s="45" t="s">
        <v>159</v>
      </c>
      <c r="C2" s="46"/>
      <c r="D2" s="47" t="s">
        <v>158</v>
      </c>
      <c r="E2" s="45" t="s">
        <v>160</v>
      </c>
      <c r="F2" s="45"/>
      <c r="G2" s="47" t="s">
        <v>307</v>
      </c>
      <c r="H2" s="46" t="s">
        <v>141</v>
      </c>
      <c r="I2" s="48"/>
      <c r="J2" s="49"/>
    </row>
    <row r="3" spans="1:15" ht="40.5" customHeight="1">
      <c r="A3" s="47"/>
      <c r="B3" s="15" t="s">
        <v>303</v>
      </c>
      <c r="C3" s="15" t="s">
        <v>304</v>
      </c>
      <c r="D3" s="47"/>
      <c r="E3" s="15" t="s">
        <v>306</v>
      </c>
      <c r="F3" s="15" t="s">
        <v>305</v>
      </c>
      <c r="G3" s="47"/>
      <c r="H3" s="16" t="s">
        <v>165</v>
      </c>
      <c r="I3" s="15" t="s">
        <v>166</v>
      </c>
      <c r="J3" s="15" t="s">
        <v>167</v>
      </c>
    </row>
    <row r="4" spans="1:15">
      <c r="A4" s="4" t="s">
        <v>239</v>
      </c>
      <c r="B4" s="68">
        <v>531553</v>
      </c>
      <c r="C4" s="28">
        <v>0</v>
      </c>
      <c r="D4" s="38" t="s">
        <v>243</v>
      </c>
      <c r="E4" s="33">
        <v>0</v>
      </c>
      <c r="F4" s="34">
        <v>2931</v>
      </c>
      <c r="G4" s="4" t="s">
        <v>3</v>
      </c>
      <c r="H4" s="69">
        <v>7.2</v>
      </c>
      <c r="I4" s="69">
        <v>0</v>
      </c>
      <c r="J4" s="69">
        <v>50777.400000000118</v>
      </c>
    </row>
    <row r="5" spans="1:15">
      <c r="A5" s="4" t="s">
        <v>240</v>
      </c>
      <c r="B5" s="70"/>
      <c r="C5" s="28">
        <v>0</v>
      </c>
      <c r="D5" s="38" t="s">
        <v>244</v>
      </c>
      <c r="E5" s="33">
        <v>0</v>
      </c>
      <c r="F5" s="34">
        <v>4545.6000000000004</v>
      </c>
      <c r="G5" s="3" t="s">
        <v>4</v>
      </c>
      <c r="H5" s="69">
        <v>3</v>
      </c>
      <c r="I5" s="69">
        <v>0</v>
      </c>
      <c r="J5" s="69">
        <v>27916.199999999983</v>
      </c>
    </row>
    <row r="6" spans="1:15">
      <c r="A6" s="4" t="s">
        <v>241</v>
      </c>
      <c r="B6" s="71"/>
      <c r="C6" s="28">
        <v>0</v>
      </c>
      <c r="D6" s="38" t="s">
        <v>245</v>
      </c>
      <c r="E6" s="33">
        <v>0</v>
      </c>
      <c r="F6" s="2">
        <v>2985.8399999999997</v>
      </c>
      <c r="G6" s="4" t="s">
        <v>5</v>
      </c>
      <c r="H6" s="69">
        <v>6.7700000000000031</v>
      </c>
      <c r="I6" s="69">
        <v>0</v>
      </c>
      <c r="J6" s="69">
        <v>17988</v>
      </c>
    </row>
    <row r="7" spans="1:15">
      <c r="A7" s="4" t="s">
        <v>242</v>
      </c>
      <c r="B7" s="34">
        <v>0</v>
      </c>
      <c r="C7" s="29">
        <v>89572.895999999993</v>
      </c>
      <c r="D7" s="38" t="s">
        <v>246</v>
      </c>
      <c r="E7" s="33">
        <v>0</v>
      </c>
      <c r="F7" s="2">
        <v>4268.5999999999767</v>
      </c>
      <c r="G7" s="4" t="s">
        <v>6</v>
      </c>
      <c r="H7" s="69">
        <v>1</v>
      </c>
      <c r="I7" s="69">
        <v>0</v>
      </c>
      <c r="J7" s="69">
        <v>38747.130000000005</v>
      </c>
      <c r="M7" s="4" t="s">
        <v>0</v>
      </c>
      <c r="N7" s="34"/>
      <c r="O7" s="34">
        <v>40807.936000000002</v>
      </c>
    </row>
    <row r="8" spans="1:15">
      <c r="A8" s="4" t="s">
        <v>1</v>
      </c>
      <c r="B8" s="18">
        <v>0</v>
      </c>
      <c r="C8" s="28">
        <v>0</v>
      </c>
      <c r="D8" s="38" t="s">
        <v>247</v>
      </c>
      <c r="E8" s="33">
        <v>0</v>
      </c>
      <c r="F8" s="2">
        <v>8414.6000000000058</v>
      </c>
      <c r="G8" s="4" t="s">
        <v>7</v>
      </c>
      <c r="H8" s="69">
        <v>5.9399999999999995</v>
      </c>
      <c r="I8" s="69">
        <v>0</v>
      </c>
      <c r="J8" s="69">
        <v>23990.64799999999</v>
      </c>
    </row>
    <row r="9" spans="1:15">
      <c r="A9" s="4" t="s">
        <v>296</v>
      </c>
      <c r="B9" s="18">
        <v>24030.575999999997</v>
      </c>
      <c r="C9" s="28">
        <v>0</v>
      </c>
      <c r="D9" s="38" t="s">
        <v>249</v>
      </c>
      <c r="E9" s="33">
        <v>0</v>
      </c>
      <c r="F9" s="34">
        <v>0</v>
      </c>
      <c r="G9" s="4" t="s">
        <v>8</v>
      </c>
      <c r="H9" s="69">
        <v>0</v>
      </c>
      <c r="I9" s="69">
        <v>0</v>
      </c>
      <c r="J9" s="69">
        <v>16914.29</v>
      </c>
    </row>
    <row r="10" spans="1:15">
      <c r="A10" s="4" t="s">
        <v>299</v>
      </c>
      <c r="B10" s="68">
        <v>386603.27</v>
      </c>
      <c r="C10" s="28">
        <v>0</v>
      </c>
      <c r="D10" s="38" t="s">
        <v>255</v>
      </c>
      <c r="E10" s="33">
        <v>0</v>
      </c>
      <c r="F10" s="34">
        <v>17750</v>
      </c>
      <c r="G10" s="4" t="s">
        <v>9</v>
      </c>
      <c r="H10" s="69">
        <v>0</v>
      </c>
      <c r="I10" s="69">
        <v>0</v>
      </c>
      <c r="J10" s="69">
        <v>13598</v>
      </c>
    </row>
    <row r="11" spans="1:15">
      <c r="A11" s="4" t="s">
        <v>301</v>
      </c>
      <c r="B11" s="72"/>
      <c r="C11" s="28">
        <v>0</v>
      </c>
      <c r="D11" s="38" t="s">
        <v>248</v>
      </c>
      <c r="E11" s="33">
        <v>0</v>
      </c>
      <c r="F11" s="34">
        <v>2239.1</v>
      </c>
      <c r="G11" s="3" t="s">
        <v>10</v>
      </c>
      <c r="H11" s="69">
        <v>0</v>
      </c>
      <c r="I11" s="69">
        <v>0</v>
      </c>
      <c r="J11" s="69">
        <v>41044.14</v>
      </c>
    </row>
    <row r="12" spans="1:15">
      <c r="A12" s="4" t="s">
        <v>302</v>
      </c>
      <c r="B12" s="73"/>
      <c r="C12" s="28">
        <v>0</v>
      </c>
      <c r="D12" s="38" t="s">
        <v>256</v>
      </c>
      <c r="E12" s="33">
        <v>0</v>
      </c>
      <c r="F12" s="34">
        <v>3474</v>
      </c>
      <c r="G12" s="4" t="s">
        <v>11</v>
      </c>
      <c r="H12" s="69">
        <v>4.0010000000000003</v>
      </c>
      <c r="I12" s="69">
        <v>0</v>
      </c>
      <c r="J12" s="69">
        <v>48246.270000000004</v>
      </c>
    </row>
    <row r="13" spans="1:15">
      <c r="A13" s="4" t="s">
        <v>223</v>
      </c>
      <c r="B13" s="34">
        <v>0</v>
      </c>
      <c r="C13" s="29">
        <v>0</v>
      </c>
      <c r="D13" s="38" t="s">
        <v>257</v>
      </c>
      <c r="E13" s="33">
        <v>2327</v>
      </c>
      <c r="F13" s="34">
        <v>25</v>
      </c>
      <c r="G13" s="4" t="s">
        <v>12</v>
      </c>
      <c r="H13" s="69">
        <v>8.3344450000000005</v>
      </c>
      <c r="I13" s="69">
        <v>0</v>
      </c>
      <c r="J13" s="69">
        <v>38496</v>
      </c>
    </row>
    <row r="14" spans="1:15">
      <c r="A14" s="4" t="s">
        <v>300</v>
      </c>
      <c r="B14" s="34">
        <v>113030.2</v>
      </c>
      <c r="C14" s="28">
        <v>0</v>
      </c>
      <c r="D14" s="38" t="s">
        <v>258</v>
      </c>
      <c r="E14" s="33">
        <v>0</v>
      </c>
      <c r="F14" s="34">
        <v>1182.27</v>
      </c>
      <c r="G14" s="4" t="s">
        <v>13</v>
      </c>
      <c r="H14" s="69">
        <v>0</v>
      </c>
      <c r="I14" s="69">
        <v>0</v>
      </c>
      <c r="J14" s="69">
        <v>49000.34</v>
      </c>
    </row>
    <row r="15" spans="1:15">
      <c r="A15" s="4" t="s">
        <v>224</v>
      </c>
      <c r="B15" s="34">
        <v>566</v>
      </c>
      <c r="C15" s="29">
        <v>11271</v>
      </c>
      <c r="D15" s="38" t="s">
        <v>259</v>
      </c>
      <c r="E15" s="74">
        <v>106166.36600000001</v>
      </c>
      <c r="F15" s="34"/>
      <c r="G15" s="4" t="s">
        <v>14</v>
      </c>
      <c r="H15" s="69">
        <v>12.707999999999998</v>
      </c>
      <c r="I15" s="69">
        <v>0</v>
      </c>
      <c r="J15" s="69">
        <v>53782.900000000081</v>
      </c>
    </row>
    <row r="16" spans="1:15">
      <c r="A16" s="19" t="s">
        <v>225</v>
      </c>
      <c r="B16" s="5">
        <v>316769.74323300004</v>
      </c>
      <c r="C16" s="28">
        <v>0</v>
      </c>
      <c r="D16" s="38" t="s">
        <v>260</v>
      </c>
      <c r="E16" s="75"/>
      <c r="F16" s="34"/>
      <c r="G16" s="4" t="s">
        <v>15</v>
      </c>
      <c r="H16" s="69">
        <v>0</v>
      </c>
      <c r="I16" s="69">
        <v>0</v>
      </c>
      <c r="J16" s="69">
        <v>81.299999999999983</v>
      </c>
    </row>
    <row r="17" spans="1:11">
      <c r="A17" s="19" t="s">
        <v>226</v>
      </c>
      <c r="B17" s="20">
        <v>0</v>
      </c>
      <c r="C17" s="28">
        <v>71658</v>
      </c>
      <c r="D17" s="38" t="s">
        <v>261</v>
      </c>
      <c r="E17" s="76"/>
      <c r="F17" s="34"/>
      <c r="G17" s="4" t="s">
        <v>16</v>
      </c>
      <c r="H17" s="69">
        <v>0</v>
      </c>
      <c r="I17" s="69">
        <v>0</v>
      </c>
      <c r="J17" s="69">
        <v>77141.704999999987</v>
      </c>
    </row>
    <row r="18" spans="1:11">
      <c r="A18" s="19" t="s">
        <v>298</v>
      </c>
      <c r="B18" s="20">
        <v>86088.991999999998</v>
      </c>
      <c r="C18" s="28">
        <v>0</v>
      </c>
      <c r="D18" s="38" t="s">
        <v>262</v>
      </c>
      <c r="E18" s="5">
        <v>0</v>
      </c>
      <c r="F18" s="34">
        <v>2465.6</v>
      </c>
      <c r="G18" s="4" t="s">
        <v>17</v>
      </c>
      <c r="H18" s="69">
        <v>0</v>
      </c>
      <c r="I18" s="69">
        <v>220.13333333333259</v>
      </c>
      <c r="J18" s="69">
        <v>25871.16561533339</v>
      </c>
    </row>
    <row r="19" spans="1:11">
      <c r="A19" s="19" t="s">
        <v>227</v>
      </c>
      <c r="B19" s="5">
        <v>0</v>
      </c>
      <c r="C19" s="29">
        <v>41213</v>
      </c>
      <c r="D19" s="38" t="s">
        <v>263</v>
      </c>
      <c r="E19" s="5">
        <v>1.44</v>
      </c>
      <c r="F19" s="5">
        <v>32.159999999999997</v>
      </c>
      <c r="G19" s="4" t="s">
        <v>18</v>
      </c>
      <c r="H19" s="69">
        <v>0</v>
      </c>
      <c r="I19" s="69">
        <v>0</v>
      </c>
      <c r="J19" s="69">
        <v>14110.866666666683</v>
      </c>
    </row>
    <row r="20" spans="1:11">
      <c r="A20" s="4" t="s">
        <v>297</v>
      </c>
      <c r="B20" s="34">
        <v>78212.368000000002</v>
      </c>
      <c r="C20" s="30">
        <v>0</v>
      </c>
      <c r="D20" s="38" t="s">
        <v>264</v>
      </c>
      <c r="E20" s="34">
        <v>54</v>
      </c>
      <c r="F20" s="34"/>
      <c r="G20" s="4" t="s">
        <v>19</v>
      </c>
      <c r="H20" s="69">
        <v>12.35</v>
      </c>
      <c r="I20" s="69">
        <v>0</v>
      </c>
      <c r="J20" s="69">
        <v>27886.553999999931</v>
      </c>
    </row>
    <row r="21" spans="1:11">
      <c r="A21" s="4" t="s">
        <v>182</v>
      </c>
      <c r="B21" s="7">
        <v>174933.08800000002</v>
      </c>
      <c r="C21" s="30">
        <v>0</v>
      </c>
      <c r="D21" s="38" t="s">
        <v>265</v>
      </c>
      <c r="E21" s="5">
        <v>0</v>
      </c>
      <c r="F21" s="34">
        <v>4200</v>
      </c>
      <c r="G21" s="4" t="s">
        <v>20</v>
      </c>
      <c r="H21" s="69">
        <v>0</v>
      </c>
      <c r="I21" s="69">
        <v>0</v>
      </c>
      <c r="J21" s="69">
        <v>22778.14</v>
      </c>
    </row>
    <row r="22" spans="1:11">
      <c r="A22" s="4" t="s">
        <v>181</v>
      </c>
      <c r="B22" s="21">
        <v>0</v>
      </c>
      <c r="C22" s="29">
        <v>124970</v>
      </c>
      <c r="D22" s="38" t="s">
        <v>266</v>
      </c>
      <c r="E22" s="5">
        <v>0</v>
      </c>
      <c r="F22" s="34">
        <v>25684</v>
      </c>
      <c r="G22" s="39" t="s">
        <v>21</v>
      </c>
      <c r="H22" s="69">
        <v>4.7510000000000048</v>
      </c>
      <c r="I22" s="69">
        <v>0</v>
      </c>
      <c r="J22" s="69">
        <v>15545.251000000029</v>
      </c>
    </row>
    <row r="23" spans="1:11">
      <c r="A23" s="4" t="s">
        <v>228</v>
      </c>
      <c r="B23" s="34">
        <v>38336</v>
      </c>
      <c r="C23" s="28">
        <v>102</v>
      </c>
      <c r="D23" s="4" t="s">
        <v>267</v>
      </c>
      <c r="E23" s="2">
        <v>3214</v>
      </c>
      <c r="F23" s="2">
        <v>78</v>
      </c>
      <c r="G23" s="4" t="s">
        <v>22</v>
      </c>
      <c r="H23" s="69">
        <v>0</v>
      </c>
      <c r="I23" s="69">
        <v>0</v>
      </c>
      <c r="J23" s="69">
        <v>33396.349999999991</v>
      </c>
    </row>
    <row r="24" spans="1:11">
      <c r="A24" s="4" t="s">
        <v>183</v>
      </c>
      <c r="B24" s="34">
        <v>150991.408</v>
      </c>
      <c r="C24" s="30">
        <v>0</v>
      </c>
      <c r="D24" s="38" t="s">
        <v>268</v>
      </c>
      <c r="E24" s="5">
        <v>0</v>
      </c>
      <c r="F24" s="34">
        <v>2698.1559999999008</v>
      </c>
      <c r="G24" s="4" t="s">
        <v>23</v>
      </c>
      <c r="H24" s="69">
        <v>0</v>
      </c>
      <c r="I24" s="69">
        <v>0</v>
      </c>
      <c r="J24" s="69">
        <v>12066.5</v>
      </c>
    </row>
    <row r="25" spans="1:11">
      <c r="A25" s="4" t="s">
        <v>191</v>
      </c>
      <c r="B25" s="34">
        <v>59820</v>
      </c>
      <c r="C25" s="28">
        <v>0</v>
      </c>
      <c r="D25" s="38" t="s">
        <v>269</v>
      </c>
      <c r="E25" s="34">
        <v>18241</v>
      </c>
      <c r="F25" s="5">
        <v>511</v>
      </c>
      <c r="G25" s="4" t="s">
        <v>24</v>
      </c>
      <c r="H25" s="69">
        <v>0</v>
      </c>
      <c r="I25" s="69">
        <v>0</v>
      </c>
      <c r="J25" s="69">
        <v>18200.700000000019</v>
      </c>
    </row>
    <row r="26" spans="1:11">
      <c r="A26" s="4" t="s">
        <v>185</v>
      </c>
      <c r="B26" s="68">
        <v>224817.95852300004</v>
      </c>
      <c r="C26" s="28">
        <v>0</v>
      </c>
      <c r="D26" s="38" t="s">
        <v>270</v>
      </c>
      <c r="E26" s="2">
        <v>2682.7019999999998</v>
      </c>
      <c r="F26" s="2">
        <v>22.626999999999999</v>
      </c>
      <c r="G26" s="3" t="s">
        <v>25</v>
      </c>
      <c r="H26" s="69">
        <v>0</v>
      </c>
      <c r="I26" s="69">
        <v>0</v>
      </c>
      <c r="J26" s="69">
        <v>0</v>
      </c>
    </row>
    <row r="27" spans="1:11">
      <c r="A27" s="4" t="s">
        <v>186</v>
      </c>
      <c r="B27" s="72"/>
      <c r="C27" s="28">
        <v>0</v>
      </c>
      <c r="D27" s="38" t="s">
        <v>271</v>
      </c>
      <c r="E27" s="2">
        <v>13720</v>
      </c>
      <c r="F27" s="2">
        <v>0</v>
      </c>
      <c r="G27" s="4" t="s">
        <v>26</v>
      </c>
      <c r="H27" s="69">
        <v>0</v>
      </c>
      <c r="I27" s="69">
        <v>0</v>
      </c>
      <c r="J27" s="69">
        <v>17965.900000000001</v>
      </c>
    </row>
    <row r="28" spans="1:11">
      <c r="A28" s="4" t="s">
        <v>187</v>
      </c>
      <c r="B28" s="72"/>
      <c r="C28" s="28">
        <v>0</v>
      </c>
      <c r="D28" s="38" t="s">
        <v>272</v>
      </c>
      <c r="E28" s="5">
        <v>0</v>
      </c>
      <c r="F28" s="2">
        <v>1979.2920000000086</v>
      </c>
      <c r="G28" s="4" t="s">
        <v>27</v>
      </c>
      <c r="H28" s="69">
        <v>0</v>
      </c>
      <c r="I28" s="69">
        <v>0</v>
      </c>
      <c r="J28" s="69">
        <v>41130.300000000119</v>
      </c>
      <c r="K28" s="32"/>
    </row>
    <row r="29" spans="1:11">
      <c r="A29" s="4" t="s">
        <v>188</v>
      </c>
      <c r="B29" s="73"/>
      <c r="C29" s="28">
        <v>0</v>
      </c>
      <c r="D29" s="38" t="s">
        <v>273</v>
      </c>
      <c r="E29" s="2">
        <v>13074.899999999994</v>
      </c>
      <c r="F29" s="2">
        <v>0</v>
      </c>
      <c r="G29" s="4" t="s">
        <v>28</v>
      </c>
      <c r="H29" s="69">
        <v>0</v>
      </c>
      <c r="I29" s="69">
        <v>24.3</v>
      </c>
      <c r="J29" s="69">
        <v>23692.700000000033</v>
      </c>
    </row>
    <row r="30" spans="1:11">
      <c r="A30" s="4" t="s">
        <v>184</v>
      </c>
      <c r="B30" s="34">
        <v>0</v>
      </c>
      <c r="C30" s="29">
        <v>5750</v>
      </c>
      <c r="D30" s="38" t="s">
        <v>274</v>
      </c>
      <c r="E30" s="2">
        <v>4366.1999999999989</v>
      </c>
      <c r="F30" s="2">
        <v>2265.3999999999996</v>
      </c>
      <c r="G30" s="4" t="s">
        <v>29</v>
      </c>
      <c r="H30" s="69">
        <v>7.1400000000000006</v>
      </c>
      <c r="I30" s="69">
        <v>1</v>
      </c>
      <c r="J30" s="69">
        <v>25101.5</v>
      </c>
    </row>
    <row r="31" spans="1:11">
      <c r="A31" s="4" t="s">
        <v>189</v>
      </c>
      <c r="B31" s="2">
        <v>121320</v>
      </c>
      <c r="C31" s="28">
        <v>0</v>
      </c>
      <c r="D31" s="38" t="s">
        <v>275</v>
      </c>
      <c r="E31" s="2">
        <v>0</v>
      </c>
      <c r="F31" s="2">
        <v>18.647999999998429</v>
      </c>
      <c r="G31" s="4" t="s">
        <v>30</v>
      </c>
      <c r="H31" s="69">
        <v>0</v>
      </c>
      <c r="I31" s="69">
        <v>0</v>
      </c>
      <c r="J31" s="69">
        <v>7177.5</v>
      </c>
    </row>
    <row r="32" spans="1:11">
      <c r="A32" s="4" t="s">
        <v>190</v>
      </c>
      <c r="B32" s="34">
        <v>74208.368000000017</v>
      </c>
      <c r="C32" s="28">
        <v>0</v>
      </c>
      <c r="D32" s="38" t="s">
        <v>276</v>
      </c>
      <c r="E32" s="2">
        <v>37182.699999999975</v>
      </c>
      <c r="F32" s="2">
        <v>0</v>
      </c>
      <c r="G32" s="4" t="s">
        <v>31</v>
      </c>
      <c r="H32" s="69">
        <v>18.824999999999999</v>
      </c>
      <c r="I32" s="69">
        <v>0</v>
      </c>
      <c r="J32" s="69">
        <v>33448</v>
      </c>
    </row>
    <row r="33" spans="1:11" ht="15.75">
      <c r="A33" s="14" t="s">
        <v>179</v>
      </c>
      <c r="B33" s="14">
        <f>SUM(B4:B32)</f>
        <v>2381280.9717560001</v>
      </c>
      <c r="C33" s="31">
        <f>SUM(C4:C32)</f>
        <v>344536.89600000001</v>
      </c>
      <c r="D33" s="38" t="s">
        <v>277</v>
      </c>
      <c r="E33" s="5">
        <v>0</v>
      </c>
      <c r="F33" s="34">
        <v>0</v>
      </c>
      <c r="G33" s="4" t="s">
        <v>32</v>
      </c>
      <c r="H33" s="69">
        <v>0</v>
      </c>
      <c r="I33" s="69">
        <v>0</v>
      </c>
      <c r="J33" s="69">
        <v>18816.566999999977</v>
      </c>
    </row>
    <row r="34" spans="1:11">
      <c r="A34" s="22"/>
      <c r="B34" s="23"/>
      <c r="C34" s="23"/>
      <c r="D34" s="38" t="s">
        <v>278</v>
      </c>
      <c r="E34" s="2">
        <v>0</v>
      </c>
      <c r="F34" s="2">
        <v>233.3</v>
      </c>
      <c r="G34" s="4" t="s">
        <v>33</v>
      </c>
      <c r="H34" s="69">
        <v>0</v>
      </c>
      <c r="I34" s="69">
        <v>0</v>
      </c>
      <c r="J34" s="69">
        <v>10019</v>
      </c>
    </row>
    <row r="35" spans="1:11">
      <c r="A35" s="17"/>
      <c r="B35" s="23"/>
      <c r="C35" s="23"/>
      <c r="D35" s="38" t="s">
        <v>279</v>
      </c>
      <c r="E35" s="2">
        <v>2924</v>
      </c>
      <c r="F35" s="2">
        <v>0</v>
      </c>
      <c r="G35" s="4" t="s">
        <v>34</v>
      </c>
      <c r="H35" s="69">
        <v>0</v>
      </c>
      <c r="I35" s="69">
        <v>0</v>
      </c>
      <c r="J35" s="69">
        <v>5330.2800000000034</v>
      </c>
    </row>
    <row r="36" spans="1:11">
      <c r="A36" s="17"/>
      <c r="B36" s="23"/>
      <c r="C36" s="23"/>
      <c r="D36" s="38" t="s">
        <v>280</v>
      </c>
      <c r="E36" s="5">
        <v>0</v>
      </c>
      <c r="F36" s="34">
        <v>9541.4</v>
      </c>
      <c r="G36" s="4" t="s">
        <v>35</v>
      </c>
      <c r="H36" s="69">
        <v>5.42</v>
      </c>
      <c r="I36" s="69">
        <v>0</v>
      </c>
      <c r="J36" s="69">
        <v>10328</v>
      </c>
    </row>
    <row r="37" spans="1:11">
      <c r="A37" s="17"/>
      <c r="B37" s="23"/>
      <c r="C37" s="23"/>
      <c r="D37" s="38" t="s">
        <v>281</v>
      </c>
      <c r="E37" s="5">
        <v>4.2</v>
      </c>
      <c r="F37" s="34">
        <v>0</v>
      </c>
      <c r="G37" s="3" t="s">
        <v>36</v>
      </c>
      <c r="H37" s="69">
        <v>0</v>
      </c>
      <c r="I37" s="69">
        <v>0</v>
      </c>
      <c r="J37" s="69">
        <v>4458.9000000000015</v>
      </c>
    </row>
    <row r="38" spans="1:11">
      <c r="A38" s="17"/>
      <c r="B38" s="23"/>
      <c r="C38" s="23"/>
      <c r="D38" s="38" t="s">
        <v>282</v>
      </c>
      <c r="E38" s="74">
        <v>158827.98097400001</v>
      </c>
      <c r="F38" s="33"/>
      <c r="G38" s="3" t="s">
        <v>37</v>
      </c>
      <c r="H38" s="69">
        <v>0</v>
      </c>
      <c r="I38" s="69">
        <v>0</v>
      </c>
      <c r="J38" s="69">
        <v>17275.500000000116</v>
      </c>
    </row>
    <row r="39" spans="1:11">
      <c r="A39" s="17"/>
      <c r="B39" s="23"/>
      <c r="C39" s="23"/>
      <c r="D39" s="38" t="s">
        <v>283</v>
      </c>
      <c r="E39" s="75"/>
      <c r="F39" s="5"/>
      <c r="G39" s="3" t="s">
        <v>38</v>
      </c>
      <c r="H39" s="69">
        <v>0</v>
      </c>
      <c r="I39" s="69">
        <v>0</v>
      </c>
      <c r="J39" s="69">
        <v>42389.938305000003</v>
      </c>
    </row>
    <row r="40" spans="1:11">
      <c r="A40" s="17"/>
      <c r="B40" s="23"/>
      <c r="C40" s="23"/>
      <c r="D40" s="38" t="s">
        <v>284</v>
      </c>
      <c r="E40" s="76"/>
      <c r="F40" s="33"/>
      <c r="G40" s="3" t="s">
        <v>39</v>
      </c>
      <c r="H40" s="69">
        <v>0</v>
      </c>
      <c r="I40" s="69">
        <v>2603.7999999999956</v>
      </c>
      <c r="J40" s="69">
        <v>14883.9</v>
      </c>
    </row>
    <row r="41" spans="1:11">
      <c r="A41" s="17"/>
      <c r="B41" s="23"/>
      <c r="C41" s="23"/>
      <c r="D41" s="38" t="s">
        <v>285</v>
      </c>
      <c r="E41" s="5">
        <v>1103.2</v>
      </c>
      <c r="F41" s="34">
        <v>23356.399999999991</v>
      </c>
      <c r="G41" s="3" t="s">
        <v>40</v>
      </c>
      <c r="H41" s="69">
        <v>0</v>
      </c>
      <c r="I41" s="69">
        <v>0</v>
      </c>
      <c r="J41" s="69">
        <v>13522</v>
      </c>
      <c r="K41" s="69">
        <v>11022.199999999953</v>
      </c>
    </row>
    <row r="42" spans="1:11">
      <c r="A42" s="17"/>
      <c r="B42" s="23"/>
      <c r="C42" s="23"/>
      <c r="D42" s="38" t="s">
        <v>286</v>
      </c>
      <c r="E42" s="5">
        <v>184</v>
      </c>
      <c r="F42" s="34">
        <v>5834</v>
      </c>
      <c r="G42" s="3" t="s">
        <v>41</v>
      </c>
      <c r="H42" s="69">
        <v>9.8300000000000179E-2</v>
      </c>
      <c r="I42" s="69">
        <v>0</v>
      </c>
      <c r="J42" s="69">
        <v>11388.399999999998</v>
      </c>
    </row>
    <row r="43" spans="1:11">
      <c r="A43" s="22"/>
      <c r="B43" s="22"/>
      <c r="C43" s="22"/>
      <c r="D43" s="38" t="s">
        <v>287</v>
      </c>
      <c r="E43" s="5">
        <v>0</v>
      </c>
      <c r="F43" s="34">
        <v>2911.2</v>
      </c>
      <c r="G43" s="3" t="s">
        <v>42</v>
      </c>
      <c r="H43" s="69">
        <v>4.76</v>
      </c>
      <c r="I43" s="69">
        <v>0</v>
      </c>
      <c r="J43" s="69">
        <v>50617.2</v>
      </c>
    </row>
    <row r="44" spans="1:11">
      <c r="A44" s="22"/>
      <c r="B44" s="22"/>
      <c r="C44" s="22"/>
      <c r="D44" s="38" t="s">
        <v>192</v>
      </c>
      <c r="E44" s="5">
        <v>18817.523999999994</v>
      </c>
      <c r="F44" s="34">
        <v>0</v>
      </c>
      <c r="G44" s="3" t="s">
        <v>43</v>
      </c>
      <c r="H44" s="69">
        <v>0</v>
      </c>
      <c r="I44" s="69">
        <v>0</v>
      </c>
      <c r="J44" s="69">
        <v>12911</v>
      </c>
    </row>
    <row r="45" spans="1:11">
      <c r="A45" s="22"/>
      <c r="B45" s="22"/>
      <c r="C45" s="22"/>
      <c r="D45" s="38" t="s">
        <v>193</v>
      </c>
      <c r="E45" s="5">
        <v>0</v>
      </c>
      <c r="F45" s="34">
        <v>12712.536000000002</v>
      </c>
      <c r="G45" s="3" t="s">
        <v>44</v>
      </c>
      <c r="H45" s="69">
        <v>9.4151999999999987</v>
      </c>
      <c r="I45" s="69">
        <v>0</v>
      </c>
      <c r="J45" s="69">
        <v>15091.199999999968</v>
      </c>
    </row>
    <row r="46" spans="1:11">
      <c r="A46" s="17"/>
      <c r="B46" s="22"/>
      <c r="C46" s="22"/>
      <c r="D46" s="38" t="s">
        <v>194</v>
      </c>
      <c r="E46" s="5">
        <v>338</v>
      </c>
      <c r="F46" s="34">
        <v>1340</v>
      </c>
      <c r="G46" s="3" t="s">
        <v>45</v>
      </c>
      <c r="H46" s="69">
        <v>2.97</v>
      </c>
      <c r="I46" s="69">
        <v>0</v>
      </c>
      <c r="J46" s="69">
        <v>22937.101999999999</v>
      </c>
    </row>
    <row r="47" spans="1:11">
      <c r="A47" s="22"/>
      <c r="B47" s="22"/>
      <c r="C47" s="22"/>
      <c r="D47" s="38" t="s">
        <v>195</v>
      </c>
      <c r="E47" s="5">
        <v>26204</v>
      </c>
      <c r="F47" s="34">
        <v>0</v>
      </c>
      <c r="G47" s="3" t="s">
        <v>46</v>
      </c>
      <c r="H47" s="69">
        <v>0.13500000000000001</v>
      </c>
      <c r="I47" s="69">
        <v>0</v>
      </c>
      <c r="J47" s="69">
        <v>9654.4000000000051</v>
      </c>
    </row>
    <row r="48" spans="1:11">
      <c r="A48" s="22"/>
      <c r="B48" s="22"/>
      <c r="C48" s="22"/>
      <c r="D48" s="38" t="s">
        <v>196</v>
      </c>
      <c r="E48" s="5">
        <v>0</v>
      </c>
      <c r="F48" s="34">
        <v>3691.92</v>
      </c>
      <c r="G48" s="3" t="s">
        <v>47</v>
      </c>
      <c r="H48" s="69">
        <v>0</v>
      </c>
      <c r="I48" s="69">
        <v>0</v>
      </c>
      <c r="J48" s="69">
        <v>12773.099999999977</v>
      </c>
    </row>
    <row r="49" spans="1:10">
      <c r="A49" s="22"/>
      <c r="B49" s="22"/>
      <c r="C49" s="22"/>
      <c r="D49" s="38" t="s">
        <v>197</v>
      </c>
      <c r="E49" s="77">
        <v>100444.33794800003</v>
      </c>
      <c r="F49" s="34"/>
      <c r="G49" s="3" t="s">
        <v>48</v>
      </c>
      <c r="H49" s="69">
        <v>23.375</v>
      </c>
      <c r="I49" s="69">
        <v>0</v>
      </c>
      <c r="J49" s="69">
        <v>24231.799999999988</v>
      </c>
    </row>
    <row r="50" spans="1:10">
      <c r="A50" s="22"/>
      <c r="B50" s="22"/>
      <c r="C50" s="22"/>
      <c r="D50" s="38" t="s">
        <v>198</v>
      </c>
      <c r="E50" s="77"/>
      <c r="F50" s="6"/>
      <c r="G50" s="3" t="s">
        <v>49</v>
      </c>
      <c r="H50" s="69">
        <v>0</v>
      </c>
      <c r="I50" s="69">
        <v>0</v>
      </c>
      <c r="J50" s="69">
        <v>328.20000000000005</v>
      </c>
    </row>
    <row r="51" spans="1:10">
      <c r="A51" s="22"/>
      <c r="B51" s="22"/>
      <c r="C51" s="22"/>
      <c r="D51" s="38" t="s">
        <v>199</v>
      </c>
      <c r="E51" s="5">
        <v>0</v>
      </c>
      <c r="F51" s="34">
        <v>4407.1499999999996</v>
      </c>
      <c r="G51" s="3" t="s">
        <v>50</v>
      </c>
      <c r="H51" s="69">
        <v>5.86</v>
      </c>
      <c r="I51" s="69">
        <v>0</v>
      </c>
      <c r="J51" s="69">
        <v>15817</v>
      </c>
    </row>
    <row r="52" spans="1:10">
      <c r="A52" s="22"/>
      <c r="B52" s="22"/>
      <c r="C52" s="22"/>
      <c r="D52" s="38" t="s">
        <v>200</v>
      </c>
      <c r="E52" s="5">
        <v>0</v>
      </c>
      <c r="F52" s="34">
        <v>0</v>
      </c>
      <c r="G52" s="3" t="s">
        <v>51</v>
      </c>
      <c r="H52" s="69">
        <v>0</v>
      </c>
      <c r="I52" s="69">
        <v>0</v>
      </c>
      <c r="J52" s="69">
        <v>25446</v>
      </c>
    </row>
    <row r="53" spans="1:10">
      <c r="A53" s="22"/>
      <c r="B53" s="22"/>
      <c r="C53" s="22"/>
      <c r="D53" s="38" t="s">
        <v>201</v>
      </c>
      <c r="E53" s="5">
        <v>11610</v>
      </c>
      <c r="F53" s="34">
        <v>9541.5</v>
      </c>
      <c r="G53" s="3" t="s">
        <v>52</v>
      </c>
      <c r="H53" s="69">
        <v>9.7000000000000028</v>
      </c>
      <c r="I53" s="69">
        <v>0</v>
      </c>
      <c r="J53" s="69">
        <v>24282.999999999982</v>
      </c>
    </row>
    <row r="54" spans="1:10">
      <c r="A54" s="22"/>
      <c r="B54" s="22"/>
      <c r="C54" s="22"/>
      <c r="D54" s="38" t="s">
        <v>202</v>
      </c>
      <c r="E54" s="5">
        <v>26826.12</v>
      </c>
      <c r="F54" s="34">
        <v>0</v>
      </c>
      <c r="G54" s="3" t="s">
        <v>53</v>
      </c>
      <c r="H54" s="69">
        <v>8.6300000000000008</v>
      </c>
      <c r="I54" s="69">
        <v>0</v>
      </c>
      <c r="J54" s="69">
        <v>43321.599999999999</v>
      </c>
    </row>
    <row r="55" spans="1:10">
      <c r="A55" s="22"/>
      <c r="B55" s="22"/>
      <c r="C55" s="22"/>
      <c r="D55" s="38" t="s">
        <v>203</v>
      </c>
      <c r="E55" s="5">
        <v>0</v>
      </c>
      <c r="F55" s="34">
        <v>1867.4</v>
      </c>
      <c r="G55" s="3" t="s">
        <v>54</v>
      </c>
      <c r="H55" s="69">
        <v>10.690000000000026</v>
      </c>
      <c r="I55" s="69">
        <v>1397.6333333333325</v>
      </c>
      <c r="J55" s="69">
        <v>36269.904999999999</v>
      </c>
    </row>
    <row r="56" spans="1:10">
      <c r="A56" s="22"/>
      <c r="B56" s="22"/>
      <c r="C56" s="22"/>
      <c r="D56" s="38" t="s">
        <v>288</v>
      </c>
      <c r="E56" s="77">
        <v>120285.592</v>
      </c>
      <c r="F56" s="34"/>
      <c r="G56" s="3" t="s">
        <v>55</v>
      </c>
      <c r="H56" s="69">
        <v>0</v>
      </c>
      <c r="I56" s="69">
        <v>0</v>
      </c>
      <c r="J56" s="69">
        <v>14196.25</v>
      </c>
    </row>
    <row r="57" spans="1:10">
      <c r="A57" s="22"/>
      <c r="B57" s="22"/>
      <c r="C57" s="22"/>
      <c r="D57" s="38" t="s">
        <v>289</v>
      </c>
      <c r="E57" s="77"/>
      <c r="F57" s="33"/>
      <c r="G57" s="3" t="s">
        <v>56</v>
      </c>
      <c r="H57" s="69">
        <v>0</v>
      </c>
      <c r="I57" s="69">
        <v>0</v>
      </c>
      <c r="J57" s="69">
        <v>18744</v>
      </c>
    </row>
    <row r="58" spans="1:10">
      <c r="A58" s="22"/>
      <c r="B58" s="22"/>
      <c r="C58" s="22"/>
      <c r="D58" s="38" t="s">
        <v>290</v>
      </c>
      <c r="E58" s="34">
        <v>3152.9016000000001</v>
      </c>
      <c r="F58" s="33"/>
      <c r="G58" s="3" t="s">
        <v>57</v>
      </c>
      <c r="H58" s="69">
        <v>7.15</v>
      </c>
      <c r="I58" s="69">
        <v>0</v>
      </c>
      <c r="J58" s="69">
        <v>24507</v>
      </c>
    </row>
    <row r="59" spans="1:10">
      <c r="A59" s="22"/>
      <c r="B59" s="22"/>
      <c r="C59" s="22"/>
      <c r="D59" s="38" t="s">
        <v>291</v>
      </c>
      <c r="E59" s="5">
        <v>0</v>
      </c>
      <c r="F59" s="34">
        <v>1100</v>
      </c>
      <c r="G59" s="4" t="s">
        <v>58</v>
      </c>
      <c r="H59" s="69">
        <v>4.4080000000000013</v>
      </c>
      <c r="I59" s="69">
        <v>0</v>
      </c>
      <c r="J59" s="69">
        <v>40483.799999999959</v>
      </c>
    </row>
    <row r="60" spans="1:10">
      <c r="A60" s="22"/>
      <c r="B60" s="22"/>
      <c r="C60" s="22"/>
      <c r="D60" s="38" t="s">
        <v>292</v>
      </c>
      <c r="E60" s="78">
        <v>118380</v>
      </c>
      <c r="F60" s="33"/>
      <c r="G60" s="4" t="s">
        <v>59</v>
      </c>
      <c r="H60" s="69">
        <v>0</v>
      </c>
      <c r="I60" s="69">
        <v>0</v>
      </c>
      <c r="J60" s="69">
        <v>24171.8</v>
      </c>
    </row>
    <row r="61" spans="1:10">
      <c r="A61" s="22"/>
      <c r="B61" s="22"/>
      <c r="C61" s="22"/>
      <c r="D61" s="38" t="s">
        <v>293</v>
      </c>
      <c r="E61" s="79"/>
      <c r="F61" s="33"/>
      <c r="G61" s="4" t="s">
        <v>60</v>
      </c>
      <c r="H61" s="69">
        <v>11.677999999999997</v>
      </c>
      <c r="I61" s="69">
        <v>0</v>
      </c>
      <c r="J61" s="69">
        <v>22469</v>
      </c>
    </row>
    <row r="62" spans="1:10">
      <c r="A62" s="22"/>
      <c r="B62" s="22"/>
      <c r="C62" s="22"/>
      <c r="D62" s="38" t="s">
        <v>294</v>
      </c>
      <c r="E62" s="79"/>
      <c r="F62" s="33"/>
      <c r="G62" s="4" t="s">
        <v>61</v>
      </c>
      <c r="H62" s="69">
        <v>0</v>
      </c>
      <c r="I62" s="69">
        <v>2131.485000000006</v>
      </c>
      <c r="J62" s="69">
        <v>22041.376000000047</v>
      </c>
    </row>
    <row r="63" spans="1:10">
      <c r="A63" s="22"/>
      <c r="B63" s="22"/>
      <c r="C63" s="22"/>
      <c r="D63" s="38" t="s">
        <v>295</v>
      </c>
      <c r="E63" s="80"/>
      <c r="F63" s="33"/>
      <c r="G63" s="4" t="s">
        <v>62</v>
      </c>
      <c r="H63" s="69">
        <v>0</v>
      </c>
      <c r="I63" s="69">
        <v>0</v>
      </c>
      <c r="J63" s="69">
        <v>5619.8</v>
      </c>
    </row>
    <row r="64" spans="1:10">
      <c r="A64" s="22"/>
      <c r="B64" s="22"/>
      <c r="C64" s="22"/>
      <c r="D64" s="38" t="s">
        <v>204</v>
      </c>
      <c r="E64" s="5">
        <v>12</v>
      </c>
      <c r="F64" s="34">
        <v>1985</v>
      </c>
      <c r="G64" s="4" t="s">
        <v>63</v>
      </c>
      <c r="H64" s="69">
        <v>0</v>
      </c>
      <c r="I64" s="69">
        <v>0</v>
      </c>
      <c r="J64" s="69">
        <v>15386</v>
      </c>
    </row>
    <row r="65" spans="1:10">
      <c r="A65" s="22"/>
      <c r="B65" s="22"/>
      <c r="C65" s="22"/>
      <c r="D65" s="38" t="s">
        <v>205</v>
      </c>
      <c r="E65" s="5">
        <v>0</v>
      </c>
      <c r="F65" s="34">
        <v>1018.37</v>
      </c>
      <c r="G65" s="4" t="s">
        <v>64</v>
      </c>
      <c r="H65" s="69">
        <v>2.13</v>
      </c>
      <c r="I65" s="69">
        <v>0</v>
      </c>
      <c r="J65" s="69">
        <v>26332.600000000017</v>
      </c>
    </row>
    <row r="66" spans="1:10">
      <c r="A66" s="22"/>
      <c r="B66" s="22"/>
      <c r="C66" s="22"/>
      <c r="D66" s="38" t="s">
        <v>206</v>
      </c>
      <c r="E66" s="5">
        <v>0</v>
      </c>
      <c r="F66" s="34">
        <v>1204.8</v>
      </c>
      <c r="G66" s="4" t="s">
        <v>65</v>
      </c>
      <c r="H66" s="69">
        <v>0</v>
      </c>
      <c r="I66" s="69">
        <v>0</v>
      </c>
      <c r="J66" s="69">
        <v>9497</v>
      </c>
    </row>
    <row r="67" spans="1:10">
      <c r="A67" s="17"/>
      <c r="B67" s="22"/>
      <c r="C67" s="22"/>
      <c r="D67" s="38" t="s">
        <v>207</v>
      </c>
      <c r="E67" s="5">
        <v>0</v>
      </c>
      <c r="F67" s="34">
        <v>2703</v>
      </c>
      <c r="G67" s="4" t="s">
        <v>66</v>
      </c>
      <c r="H67" s="69">
        <v>0</v>
      </c>
      <c r="I67" s="69">
        <v>0</v>
      </c>
      <c r="J67" s="69">
        <v>31472.879999999961</v>
      </c>
    </row>
    <row r="68" spans="1:10">
      <c r="A68" s="17"/>
      <c r="B68" s="22"/>
      <c r="C68" s="22"/>
      <c r="D68" s="38" t="s">
        <v>208</v>
      </c>
      <c r="E68" s="5">
        <v>0</v>
      </c>
      <c r="F68" s="34">
        <v>81.2</v>
      </c>
      <c r="G68" s="4" t="s">
        <v>67</v>
      </c>
      <c r="H68" s="69">
        <v>0</v>
      </c>
      <c r="I68" s="69">
        <v>0</v>
      </c>
      <c r="J68" s="69">
        <v>8866.3999999999978</v>
      </c>
    </row>
    <row r="69" spans="1:10">
      <c r="A69" s="22"/>
      <c r="B69" s="22"/>
      <c r="C69" s="22"/>
      <c r="D69" s="38" t="s">
        <v>209</v>
      </c>
      <c r="E69" s="5">
        <v>1.07</v>
      </c>
      <c r="F69" s="34">
        <v>63.94</v>
      </c>
      <c r="G69" s="4" t="s">
        <v>68</v>
      </c>
      <c r="H69" s="69">
        <v>0</v>
      </c>
      <c r="I69" s="69">
        <v>0</v>
      </c>
      <c r="J69" s="69">
        <v>25306.925000000003</v>
      </c>
    </row>
    <row r="70" spans="1:10">
      <c r="A70" s="22"/>
      <c r="B70" s="22"/>
      <c r="C70" s="22"/>
      <c r="D70" s="38" t="s">
        <v>210</v>
      </c>
      <c r="E70" s="68">
        <v>17024.874081000002</v>
      </c>
      <c r="F70" s="34"/>
      <c r="G70" s="3" t="s">
        <v>69</v>
      </c>
      <c r="H70" s="69">
        <v>0</v>
      </c>
      <c r="I70" s="69">
        <v>0</v>
      </c>
      <c r="J70" s="69">
        <v>31655</v>
      </c>
    </row>
    <row r="71" spans="1:10">
      <c r="A71" s="22"/>
      <c r="B71" s="22"/>
      <c r="C71" s="22"/>
      <c r="D71" s="38" t="s">
        <v>211</v>
      </c>
      <c r="E71" s="72"/>
      <c r="F71" s="5"/>
      <c r="G71" s="4" t="s">
        <v>70</v>
      </c>
      <c r="H71" s="69">
        <v>1.84</v>
      </c>
      <c r="I71" s="69">
        <v>0</v>
      </c>
      <c r="J71" s="69">
        <v>11068.5</v>
      </c>
    </row>
    <row r="72" spans="1:10">
      <c r="A72" s="22"/>
      <c r="B72" s="22"/>
      <c r="C72" s="22"/>
      <c r="D72" s="38" t="s">
        <v>212</v>
      </c>
      <c r="E72" s="73"/>
      <c r="F72" s="34"/>
      <c r="G72" s="4" t="s">
        <v>71</v>
      </c>
      <c r="H72" s="69">
        <v>8.2899999999999991</v>
      </c>
      <c r="I72" s="69">
        <v>0</v>
      </c>
      <c r="J72" s="69">
        <v>13706.5</v>
      </c>
    </row>
    <row r="73" spans="1:10">
      <c r="A73" s="22"/>
      <c r="B73" s="22"/>
      <c r="C73" s="22"/>
      <c r="D73" s="38" t="s">
        <v>229</v>
      </c>
      <c r="E73" s="34">
        <v>12</v>
      </c>
      <c r="F73" s="34">
        <v>1450</v>
      </c>
      <c r="G73" s="3" t="s">
        <v>72</v>
      </c>
      <c r="H73" s="69">
        <v>0</v>
      </c>
      <c r="I73" s="69">
        <v>0</v>
      </c>
      <c r="J73" s="69">
        <v>480</v>
      </c>
    </row>
    <row r="74" spans="1:10">
      <c r="A74" s="22"/>
      <c r="B74" s="22"/>
      <c r="C74" s="22"/>
      <c r="D74" s="38" t="s">
        <v>213</v>
      </c>
      <c r="E74" s="5">
        <v>18690</v>
      </c>
      <c r="F74" s="34">
        <v>1290</v>
      </c>
      <c r="G74" s="4" t="s">
        <v>73</v>
      </c>
      <c r="H74" s="69">
        <v>0</v>
      </c>
      <c r="I74" s="69">
        <v>0</v>
      </c>
      <c r="J74" s="69">
        <v>24714.199999999983</v>
      </c>
    </row>
    <row r="75" spans="1:10">
      <c r="A75" s="22"/>
      <c r="B75" s="22"/>
      <c r="C75" s="22"/>
      <c r="D75" s="38" t="s">
        <v>214</v>
      </c>
      <c r="E75" s="5">
        <v>1634.8079999999993</v>
      </c>
      <c r="F75" s="34">
        <v>1213.5839999999978</v>
      </c>
      <c r="G75" s="4" t="s">
        <v>74</v>
      </c>
      <c r="H75" s="69">
        <v>0</v>
      </c>
      <c r="I75" s="69">
        <v>0</v>
      </c>
      <c r="J75" s="69">
        <v>815.60000000000014</v>
      </c>
    </row>
    <row r="76" spans="1:10">
      <c r="A76" s="22"/>
      <c r="B76" s="22"/>
      <c r="C76" s="22"/>
      <c r="D76" s="38" t="s">
        <v>154</v>
      </c>
      <c r="E76" s="5">
        <v>3.7330000000029027</v>
      </c>
      <c r="F76" s="34">
        <v>659.71</v>
      </c>
      <c r="G76" s="4" t="s">
        <v>75</v>
      </c>
      <c r="H76" s="69">
        <v>0</v>
      </c>
      <c r="I76" s="69">
        <v>0</v>
      </c>
      <c r="J76" s="69">
        <v>41380.700000000077</v>
      </c>
    </row>
    <row r="77" spans="1:10">
      <c r="A77" s="22"/>
      <c r="B77" s="22"/>
      <c r="C77" s="22"/>
      <c r="D77" s="38" t="s">
        <v>215</v>
      </c>
      <c r="E77" s="5">
        <v>42673.299999999988</v>
      </c>
      <c r="F77" s="34">
        <v>0</v>
      </c>
      <c r="G77" s="4" t="s">
        <v>76</v>
      </c>
      <c r="H77" s="69">
        <v>5.89</v>
      </c>
      <c r="I77" s="69">
        <v>0</v>
      </c>
      <c r="J77" s="69">
        <v>7591</v>
      </c>
    </row>
    <row r="78" spans="1:10">
      <c r="A78" s="22"/>
      <c r="B78" s="22"/>
      <c r="C78" s="22"/>
      <c r="D78" s="38" t="s">
        <v>216</v>
      </c>
      <c r="E78" s="5">
        <v>0</v>
      </c>
      <c r="F78" s="34">
        <v>1748.9939999999988</v>
      </c>
      <c r="G78" s="4" t="s">
        <v>77</v>
      </c>
      <c r="H78" s="69">
        <v>4.0199999999999996</v>
      </c>
      <c r="I78" s="69">
        <v>0</v>
      </c>
      <c r="J78" s="69">
        <v>8958.5</v>
      </c>
    </row>
    <row r="79" spans="1:10">
      <c r="A79" s="22"/>
      <c r="B79" s="22"/>
      <c r="C79" s="22"/>
      <c r="D79" s="38" t="s">
        <v>125</v>
      </c>
      <c r="E79" s="5">
        <v>0</v>
      </c>
      <c r="F79" s="34">
        <v>3616.8</v>
      </c>
      <c r="G79" s="4" t="s">
        <v>78</v>
      </c>
      <c r="H79" s="69">
        <v>0</v>
      </c>
      <c r="I79" s="69">
        <v>0</v>
      </c>
      <c r="J79" s="69">
        <v>13035</v>
      </c>
    </row>
    <row r="80" spans="1:10">
      <c r="A80" s="22"/>
      <c r="B80" s="22"/>
      <c r="C80" s="22"/>
      <c r="D80" s="38" t="s">
        <v>221</v>
      </c>
      <c r="E80" s="5">
        <v>0</v>
      </c>
      <c r="F80" s="34">
        <v>245.2</v>
      </c>
      <c r="G80" s="4" t="s">
        <v>79</v>
      </c>
      <c r="H80" s="69">
        <v>0</v>
      </c>
      <c r="I80" s="69">
        <v>0</v>
      </c>
      <c r="J80" s="69">
        <v>4450</v>
      </c>
    </row>
    <row r="81" spans="1:10">
      <c r="A81" s="22"/>
      <c r="B81" s="22"/>
      <c r="C81" s="22"/>
      <c r="D81" s="38" t="s">
        <v>222</v>
      </c>
      <c r="E81" s="5">
        <v>0</v>
      </c>
      <c r="F81" s="34">
        <v>109.5</v>
      </c>
      <c r="G81" s="4" t="s">
        <v>80</v>
      </c>
      <c r="H81" s="69">
        <v>0</v>
      </c>
      <c r="I81" s="69">
        <v>0</v>
      </c>
      <c r="J81" s="69">
        <v>24225.69999999999</v>
      </c>
    </row>
    <row r="82" spans="1:10">
      <c r="A82" s="22"/>
      <c r="B82" s="22"/>
      <c r="C82" s="22"/>
      <c r="D82" s="38" t="s">
        <v>220</v>
      </c>
      <c r="E82" s="5">
        <v>61776</v>
      </c>
      <c r="F82" s="34">
        <v>0</v>
      </c>
      <c r="G82" s="4" t="s">
        <v>81</v>
      </c>
      <c r="H82" s="69">
        <v>10</v>
      </c>
      <c r="I82" s="69">
        <v>0</v>
      </c>
      <c r="J82" s="69">
        <v>3090</v>
      </c>
    </row>
    <row r="83" spans="1:10">
      <c r="A83" s="22"/>
      <c r="B83" s="22"/>
      <c r="C83" s="22"/>
      <c r="D83" s="38" t="s">
        <v>217</v>
      </c>
      <c r="E83" s="5">
        <v>0</v>
      </c>
      <c r="F83" s="34">
        <v>1527.75</v>
      </c>
      <c r="G83" s="4" t="s">
        <v>156</v>
      </c>
      <c r="H83" s="69">
        <v>5.78</v>
      </c>
      <c r="I83" s="69">
        <v>0</v>
      </c>
      <c r="J83" s="69">
        <v>7465.5999999999967</v>
      </c>
    </row>
    <row r="84" spans="1:10">
      <c r="A84" s="22"/>
      <c r="B84" s="22"/>
      <c r="C84" s="22"/>
      <c r="D84" s="38" t="s">
        <v>218</v>
      </c>
      <c r="E84" s="5">
        <v>0</v>
      </c>
      <c r="F84" s="34">
        <v>735</v>
      </c>
      <c r="G84" s="4" t="s">
        <v>82</v>
      </c>
      <c r="H84" s="69">
        <v>20</v>
      </c>
      <c r="I84" s="69">
        <v>0</v>
      </c>
      <c r="J84" s="69">
        <v>19462</v>
      </c>
    </row>
    <row r="85" spans="1:10">
      <c r="A85" s="22"/>
      <c r="B85" s="22"/>
      <c r="C85" s="22"/>
      <c r="D85" s="38" t="s">
        <v>219</v>
      </c>
      <c r="E85" s="5">
        <v>5904.9599999999946</v>
      </c>
      <c r="F85" s="34">
        <v>25600.159999999778</v>
      </c>
      <c r="G85" s="4" t="s">
        <v>83</v>
      </c>
      <c r="H85" s="69">
        <v>0</v>
      </c>
      <c r="I85" s="69">
        <v>0</v>
      </c>
      <c r="J85" s="69">
        <v>26135.951000000019</v>
      </c>
    </row>
    <row r="86" spans="1:10" ht="15.75">
      <c r="A86" s="22"/>
      <c r="B86" s="22"/>
      <c r="C86" s="22"/>
      <c r="D86" s="27" t="s">
        <v>179</v>
      </c>
      <c r="E86" s="14">
        <f>SUM(E4:E85)</f>
        <v>937864.90960299969</v>
      </c>
      <c r="F86" s="14">
        <f>SUM(F4:F85)</f>
        <v>209560.70699999965</v>
      </c>
      <c r="G86" s="4" t="s">
        <v>84</v>
      </c>
      <c r="H86" s="69">
        <v>2.6750000000000003</v>
      </c>
      <c r="I86" s="69">
        <v>0</v>
      </c>
      <c r="J86" s="69">
        <v>12442</v>
      </c>
    </row>
    <row r="87" spans="1:10">
      <c r="A87" s="22"/>
      <c r="B87" s="22"/>
      <c r="C87" s="22"/>
      <c r="G87" s="4" t="s">
        <v>85</v>
      </c>
      <c r="H87" s="69">
        <v>10.36</v>
      </c>
      <c r="I87" s="69">
        <v>0</v>
      </c>
      <c r="J87" s="69">
        <v>44183.4</v>
      </c>
    </row>
    <row r="88" spans="1:10">
      <c r="A88" s="22"/>
      <c r="B88" s="22"/>
      <c r="C88" s="22"/>
      <c r="G88" s="3" t="s">
        <v>86</v>
      </c>
      <c r="H88" s="69">
        <v>8.4700000000000006</v>
      </c>
      <c r="I88" s="69">
        <v>0</v>
      </c>
      <c r="J88" s="69">
        <v>37378.400000000052</v>
      </c>
    </row>
    <row r="89" spans="1:10">
      <c r="A89" s="22"/>
      <c r="B89" s="22"/>
      <c r="C89" s="22"/>
      <c r="G89" s="3" t="s">
        <v>87</v>
      </c>
      <c r="H89" s="69">
        <v>0</v>
      </c>
      <c r="I89" s="69">
        <v>0</v>
      </c>
      <c r="J89" s="69">
        <v>11290.5</v>
      </c>
    </row>
    <row r="90" spans="1:10">
      <c r="A90" s="22"/>
      <c r="B90" s="22"/>
      <c r="C90" s="22"/>
      <c r="G90" s="3" t="s">
        <v>88</v>
      </c>
      <c r="H90" s="69">
        <v>7.46</v>
      </c>
      <c r="I90" s="69">
        <v>0</v>
      </c>
      <c r="J90" s="69">
        <v>15455.6</v>
      </c>
    </row>
    <row r="91" spans="1:10">
      <c r="A91" s="22"/>
      <c r="B91" s="22"/>
      <c r="C91" s="22"/>
      <c r="G91" s="4" t="s">
        <v>89</v>
      </c>
      <c r="H91" s="69">
        <v>7.84</v>
      </c>
      <c r="I91" s="69">
        <v>0</v>
      </c>
      <c r="J91" s="69">
        <v>31165.919999999991</v>
      </c>
    </row>
    <row r="92" spans="1:10">
      <c r="A92" s="22"/>
      <c r="B92" s="22"/>
      <c r="C92" s="22"/>
      <c r="G92" s="4" t="s">
        <v>90</v>
      </c>
      <c r="H92" s="69">
        <v>9.3000000000000007</v>
      </c>
      <c r="I92" s="69">
        <v>0</v>
      </c>
      <c r="J92" s="69">
        <v>10629</v>
      </c>
    </row>
    <row r="93" spans="1:10">
      <c r="A93" s="22"/>
      <c r="B93" s="22"/>
      <c r="C93" s="22"/>
      <c r="G93" s="4" t="s">
        <v>91</v>
      </c>
      <c r="H93" s="69">
        <v>0</v>
      </c>
      <c r="I93" s="69">
        <v>0</v>
      </c>
      <c r="J93" s="69">
        <v>2339</v>
      </c>
    </row>
    <row r="94" spans="1:10">
      <c r="A94" s="22"/>
      <c r="B94" s="22"/>
      <c r="C94" s="22"/>
      <c r="G94" s="4" t="s">
        <v>92</v>
      </c>
      <c r="H94" s="69">
        <v>0</v>
      </c>
      <c r="I94" s="69">
        <v>0</v>
      </c>
      <c r="J94" s="69">
        <v>12506</v>
      </c>
    </row>
    <row r="95" spans="1:10">
      <c r="A95" s="22"/>
      <c r="B95" s="22"/>
      <c r="C95" s="22"/>
      <c r="G95" s="4" t="s">
        <v>93</v>
      </c>
      <c r="H95" s="69">
        <v>0</v>
      </c>
      <c r="I95" s="69">
        <v>0</v>
      </c>
      <c r="J95" s="69">
        <v>11019.5</v>
      </c>
    </row>
    <row r="96" spans="1:10">
      <c r="A96" s="22"/>
      <c r="B96" s="22"/>
      <c r="C96" s="22"/>
      <c r="G96" s="3" t="s">
        <v>94</v>
      </c>
      <c r="H96" s="69">
        <v>8.65</v>
      </c>
      <c r="I96" s="69">
        <v>0</v>
      </c>
      <c r="J96" s="69">
        <v>0</v>
      </c>
    </row>
    <row r="97" spans="1:10">
      <c r="A97" s="22"/>
      <c r="B97" s="22"/>
      <c r="C97" s="22"/>
      <c r="G97" s="4" t="s">
        <v>95</v>
      </c>
      <c r="H97" s="69">
        <v>6.51</v>
      </c>
      <c r="I97" s="69">
        <v>0</v>
      </c>
      <c r="J97" s="69">
        <v>41022.148200000011</v>
      </c>
    </row>
    <row r="98" spans="1:10">
      <c r="A98" s="22"/>
      <c r="B98" s="22"/>
      <c r="C98" s="22"/>
      <c r="G98" s="4" t="s">
        <v>96</v>
      </c>
      <c r="H98" s="69">
        <v>6.2</v>
      </c>
      <c r="I98" s="69">
        <v>0</v>
      </c>
      <c r="J98" s="69">
        <v>23309.331999999937</v>
      </c>
    </row>
    <row r="99" spans="1:10">
      <c r="A99" s="22"/>
      <c r="B99" s="22"/>
      <c r="C99" s="22"/>
      <c r="G99" s="4" t="s">
        <v>97</v>
      </c>
      <c r="H99" s="69">
        <v>3.86</v>
      </c>
      <c r="I99" s="69">
        <v>0</v>
      </c>
      <c r="J99" s="69">
        <v>19705.499999999967</v>
      </c>
    </row>
    <row r="100" spans="1:10">
      <c r="A100" s="22"/>
      <c r="B100" s="22"/>
      <c r="C100" s="22"/>
      <c r="G100" s="4" t="s">
        <v>98</v>
      </c>
      <c r="H100" s="69">
        <v>0</v>
      </c>
      <c r="I100" s="69">
        <v>0</v>
      </c>
      <c r="J100" s="69">
        <v>4923.5</v>
      </c>
    </row>
    <row r="101" spans="1:10">
      <c r="A101" s="22"/>
      <c r="B101" s="22"/>
      <c r="C101" s="22"/>
      <c r="G101" s="4" t="s">
        <v>99</v>
      </c>
      <c r="H101" s="69">
        <v>16.789000000000001</v>
      </c>
      <c r="I101" s="69">
        <v>0</v>
      </c>
      <c r="J101" s="69">
        <v>36629.289000000012</v>
      </c>
    </row>
    <row r="102" spans="1:10">
      <c r="A102" s="22"/>
      <c r="B102" s="22"/>
      <c r="C102" s="22"/>
      <c r="G102" s="4" t="s">
        <v>157</v>
      </c>
      <c r="H102" s="69">
        <v>14.600000000000023</v>
      </c>
      <c r="I102" s="69">
        <v>0</v>
      </c>
      <c r="J102" s="69">
        <v>4266</v>
      </c>
    </row>
    <row r="103" spans="1:10">
      <c r="A103" s="22"/>
      <c r="B103" s="22"/>
      <c r="C103" s="22"/>
      <c r="G103" s="3" t="s">
        <v>100</v>
      </c>
      <c r="H103" s="69">
        <v>0</v>
      </c>
      <c r="I103" s="69">
        <v>0</v>
      </c>
      <c r="J103" s="69">
        <v>5100</v>
      </c>
    </row>
    <row r="104" spans="1:10">
      <c r="A104" s="22"/>
      <c r="B104" s="22"/>
      <c r="C104" s="22"/>
      <c r="G104" s="4" t="s">
        <v>101</v>
      </c>
      <c r="H104" s="69">
        <v>7.68</v>
      </c>
      <c r="I104" s="69">
        <v>0</v>
      </c>
      <c r="J104" s="69">
        <v>13575.707999999999</v>
      </c>
    </row>
    <row r="105" spans="1:10">
      <c r="A105" s="22"/>
      <c r="B105" s="22"/>
      <c r="C105" s="22"/>
      <c r="G105" s="4" t="s">
        <v>102</v>
      </c>
      <c r="H105" s="69">
        <v>0</v>
      </c>
      <c r="I105" s="69">
        <v>0</v>
      </c>
      <c r="J105" s="69">
        <v>10466</v>
      </c>
    </row>
    <row r="106" spans="1:10">
      <c r="A106" s="22"/>
      <c r="B106" s="22"/>
      <c r="C106" s="22"/>
      <c r="G106" s="3" t="s">
        <v>103</v>
      </c>
      <c r="H106" s="69">
        <v>0</v>
      </c>
      <c r="I106" s="69">
        <v>0</v>
      </c>
      <c r="J106" s="69">
        <v>0</v>
      </c>
    </row>
    <row r="107" spans="1:10">
      <c r="A107" s="22"/>
      <c r="B107" s="22"/>
      <c r="C107" s="22"/>
      <c r="G107" s="4" t="s">
        <v>104</v>
      </c>
      <c r="H107" s="69">
        <v>10.71</v>
      </c>
      <c r="I107" s="69">
        <v>0</v>
      </c>
      <c r="J107" s="69">
        <v>19847.199999999997</v>
      </c>
    </row>
    <row r="108" spans="1:10">
      <c r="A108" s="22"/>
      <c r="B108" s="22"/>
      <c r="C108" s="22"/>
      <c r="G108" s="4" t="s">
        <v>105</v>
      </c>
      <c r="H108" s="69">
        <v>13.85</v>
      </c>
      <c r="I108" s="69">
        <v>0</v>
      </c>
      <c r="J108" s="69">
        <v>27149.19999999999</v>
      </c>
    </row>
    <row r="109" spans="1:10">
      <c r="A109" s="22"/>
      <c r="B109" s="22"/>
      <c r="C109" s="22"/>
      <c r="G109" s="4" t="s">
        <v>106</v>
      </c>
      <c r="H109" s="69">
        <v>0</v>
      </c>
      <c r="I109" s="69">
        <v>0</v>
      </c>
      <c r="J109" s="69">
        <v>11762.952000000001</v>
      </c>
    </row>
    <row r="110" spans="1:10">
      <c r="A110" s="22"/>
      <c r="B110" s="22"/>
      <c r="C110" s="22"/>
      <c r="G110" s="4" t="s">
        <v>107</v>
      </c>
      <c r="H110" s="69">
        <v>0</v>
      </c>
      <c r="I110" s="69">
        <v>0</v>
      </c>
      <c r="J110" s="69">
        <v>13691.783999999976</v>
      </c>
    </row>
    <row r="111" spans="1:10">
      <c r="A111" s="22"/>
      <c r="B111" s="22"/>
      <c r="C111" s="22"/>
      <c r="G111" s="4" t="s">
        <v>108</v>
      </c>
      <c r="H111" s="69">
        <v>0</v>
      </c>
      <c r="I111" s="69">
        <v>0</v>
      </c>
      <c r="J111" s="69">
        <v>19577.285999999996</v>
      </c>
    </row>
    <row r="112" spans="1:10">
      <c r="A112" s="22"/>
      <c r="B112" s="22"/>
      <c r="C112" s="22"/>
      <c r="G112" s="4" t="s">
        <v>109</v>
      </c>
      <c r="H112" s="69">
        <v>0</v>
      </c>
      <c r="I112" s="69">
        <v>0</v>
      </c>
      <c r="J112" s="69">
        <v>11311.783000000007</v>
      </c>
    </row>
    <row r="113" spans="1:10">
      <c r="A113" s="22"/>
      <c r="B113" s="22"/>
      <c r="C113" s="22"/>
      <c r="G113" s="4" t="s">
        <v>110</v>
      </c>
      <c r="H113" s="69">
        <v>5.6689999999999969</v>
      </c>
      <c r="I113" s="69">
        <v>0</v>
      </c>
      <c r="J113" s="69">
        <v>10246</v>
      </c>
    </row>
    <row r="114" spans="1:10">
      <c r="A114" s="22"/>
      <c r="B114" s="22"/>
      <c r="C114" s="22"/>
      <c r="G114" s="4" t="s">
        <v>111</v>
      </c>
      <c r="H114" s="69">
        <v>0</v>
      </c>
      <c r="I114" s="69">
        <v>0</v>
      </c>
      <c r="J114" s="69">
        <v>11182.78</v>
      </c>
    </row>
    <row r="115" spans="1:10">
      <c r="A115" s="22"/>
      <c r="B115" s="22"/>
      <c r="C115" s="22"/>
      <c r="G115" s="4" t="s">
        <v>112</v>
      </c>
      <c r="H115" s="69">
        <v>0</v>
      </c>
      <c r="I115" s="69">
        <v>0</v>
      </c>
      <c r="J115" s="69">
        <v>3268.0999999999995</v>
      </c>
    </row>
    <row r="116" spans="1:10">
      <c r="A116" s="22"/>
      <c r="B116" s="22"/>
      <c r="C116" s="22"/>
      <c r="G116" s="3" t="s">
        <v>113</v>
      </c>
      <c r="H116" s="69">
        <v>0</v>
      </c>
      <c r="I116" s="69">
        <v>0</v>
      </c>
      <c r="J116" s="69">
        <v>5159.4000000000015</v>
      </c>
    </row>
    <row r="117" spans="1:10">
      <c r="A117" s="22"/>
      <c r="B117" s="22"/>
      <c r="C117" s="22"/>
      <c r="G117" s="4" t="s">
        <v>114</v>
      </c>
      <c r="H117" s="69">
        <v>0.44484000000000007</v>
      </c>
      <c r="I117" s="69">
        <v>0</v>
      </c>
      <c r="J117" s="69">
        <v>30362.239999999987</v>
      </c>
    </row>
    <row r="118" spans="1:10">
      <c r="A118" s="22"/>
      <c r="B118" s="22"/>
      <c r="C118" s="22"/>
      <c r="G118" s="4" t="s">
        <v>115</v>
      </c>
      <c r="H118" s="69">
        <v>0.34535000000000005</v>
      </c>
      <c r="I118" s="69">
        <v>0</v>
      </c>
      <c r="J118" s="69">
        <v>20738.168999999983</v>
      </c>
    </row>
    <row r="119" spans="1:10">
      <c r="A119" s="22"/>
      <c r="B119" s="22"/>
      <c r="C119" s="22"/>
      <c r="G119" s="4" t="s">
        <v>116</v>
      </c>
      <c r="H119" s="69">
        <v>0</v>
      </c>
      <c r="I119" s="69">
        <v>0</v>
      </c>
      <c r="J119" s="69">
        <v>1746.3999999999996</v>
      </c>
    </row>
    <row r="120" spans="1:10">
      <c r="A120" s="22"/>
      <c r="B120" s="22"/>
      <c r="C120" s="22"/>
      <c r="G120" s="4" t="s">
        <v>117</v>
      </c>
      <c r="H120" s="69">
        <v>9</v>
      </c>
      <c r="I120" s="69">
        <v>0</v>
      </c>
      <c r="J120" s="69">
        <v>12532.800000000001</v>
      </c>
    </row>
    <row r="121" spans="1:10">
      <c r="A121" s="22"/>
      <c r="B121" s="22"/>
      <c r="C121" s="22"/>
      <c r="G121" s="4" t="s">
        <v>118</v>
      </c>
      <c r="H121" s="69">
        <v>6.25</v>
      </c>
      <c r="I121" s="69">
        <v>0</v>
      </c>
      <c r="J121" s="69">
        <v>20352.191999999857</v>
      </c>
    </row>
    <row r="122" spans="1:10">
      <c r="A122" s="22"/>
      <c r="B122" s="22"/>
      <c r="C122" s="22"/>
      <c r="G122" s="4" t="s">
        <v>119</v>
      </c>
      <c r="H122" s="69">
        <v>0</v>
      </c>
      <c r="I122" s="69">
        <v>0</v>
      </c>
      <c r="J122" s="69">
        <v>9151.3999999999869</v>
      </c>
    </row>
    <row r="123" spans="1:10">
      <c r="A123" s="22"/>
      <c r="B123" s="22"/>
      <c r="C123" s="22"/>
      <c r="G123" s="4" t="s">
        <v>120</v>
      </c>
      <c r="H123" s="69">
        <v>0</v>
      </c>
      <c r="I123" s="69">
        <v>0</v>
      </c>
      <c r="J123" s="69">
        <v>26898.570000000003</v>
      </c>
    </row>
    <row r="124" spans="1:10">
      <c r="A124" s="22"/>
      <c r="B124" s="22"/>
      <c r="C124" s="22"/>
      <c r="G124" s="4" t="s">
        <v>121</v>
      </c>
      <c r="H124" s="69">
        <v>8.59</v>
      </c>
      <c r="I124" s="69">
        <v>606.15000000000327</v>
      </c>
      <c r="J124" s="69">
        <v>22985.962999999996</v>
      </c>
    </row>
    <row r="125" spans="1:10">
      <c r="A125" s="22"/>
      <c r="B125" s="22"/>
      <c r="C125" s="22"/>
      <c r="G125" s="4" t="s">
        <v>122</v>
      </c>
      <c r="H125" s="69">
        <v>0</v>
      </c>
      <c r="I125" s="69">
        <v>0</v>
      </c>
      <c r="J125" s="81">
        <v>7500</v>
      </c>
    </row>
    <row r="126" spans="1:10">
      <c r="A126" s="22"/>
      <c r="B126" s="22"/>
      <c r="C126" s="22"/>
      <c r="G126" s="4" t="s">
        <v>123</v>
      </c>
      <c r="H126" s="69">
        <v>4.9879999999999995</v>
      </c>
      <c r="I126" s="69">
        <v>1099</v>
      </c>
      <c r="J126" s="69">
        <v>894.80000000000109</v>
      </c>
    </row>
    <row r="127" spans="1:10">
      <c r="A127" s="22"/>
      <c r="B127" s="22"/>
      <c r="C127" s="22"/>
      <c r="G127" s="4" t="s">
        <v>124</v>
      </c>
      <c r="H127" s="69">
        <v>0</v>
      </c>
      <c r="I127" s="69">
        <v>0</v>
      </c>
      <c r="J127" s="69">
        <v>25278.534000000003</v>
      </c>
    </row>
    <row r="128" spans="1:10">
      <c r="A128" s="22"/>
      <c r="B128" s="22"/>
      <c r="C128" s="22"/>
      <c r="G128" s="4" t="s">
        <v>125</v>
      </c>
      <c r="H128" s="69">
        <v>10.742599999999999</v>
      </c>
      <c r="I128" s="69">
        <v>0</v>
      </c>
      <c r="J128" s="69">
        <v>12077.07949999996</v>
      </c>
    </row>
    <row r="129" spans="1:10">
      <c r="A129" s="22"/>
      <c r="B129" s="22"/>
      <c r="C129" s="22"/>
      <c r="G129" s="4" t="s">
        <v>126</v>
      </c>
      <c r="H129" s="69">
        <v>0</v>
      </c>
      <c r="I129" s="69">
        <v>0</v>
      </c>
      <c r="J129" s="69">
        <v>13803.737999999999</v>
      </c>
    </row>
    <row r="130" spans="1:10">
      <c r="A130" s="22"/>
      <c r="B130" s="22"/>
      <c r="C130" s="22"/>
      <c r="G130" s="4" t="s">
        <v>127</v>
      </c>
      <c r="H130" s="69">
        <v>2.4870000000000001</v>
      </c>
      <c r="I130" s="69">
        <v>0</v>
      </c>
      <c r="J130" s="69">
        <v>8182.44</v>
      </c>
    </row>
    <row r="131" spans="1:10">
      <c r="A131" s="22"/>
      <c r="B131" s="22"/>
      <c r="C131" s="22"/>
      <c r="G131" s="3" t="s">
        <v>128</v>
      </c>
      <c r="H131" s="69">
        <v>3.56</v>
      </c>
      <c r="I131" s="69">
        <v>0</v>
      </c>
      <c r="J131" s="69">
        <v>37069.328000000096</v>
      </c>
    </row>
    <row r="132" spans="1:10">
      <c r="A132" s="22"/>
      <c r="B132" s="22"/>
      <c r="C132" s="22"/>
      <c r="G132" s="4" t="s">
        <v>129</v>
      </c>
      <c r="H132" s="69">
        <v>9.4639000000000024</v>
      </c>
      <c r="I132" s="69">
        <v>0</v>
      </c>
      <c r="J132" s="81">
        <v>15000</v>
      </c>
    </row>
    <row r="133" spans="1:10">
      <c r="A133" s="22"/>
      <c r="B133" s="22"/>
      <c r="C133" s="22"/>
      <c r="G133" s="4" t="s">
        <v>130</v>
      </c>
      <c r="H133" s="69">
        <v>11.220322999999997</v>
      </c>
      <c r="I133" s="69">
        <v>0</v>
      </c>
      <c r="J133" s="69">
        <v>35631.75</v>
      </c>
    </row>
    <row r="134" spans="1:10">
      <c r="A134" s="22"/>
      <c r="B134" s="22"/>
      <c r="C134" s="22"/>
      <c r="G134" s="4" t="s">
        <v>131</v>
      </c>
      <c r="H134" s="69">
        <v>0</v>
      </c>
      <c r="I134" s="69">
        <v>0</v>
      </c>
      <c r="J134" s="69">
        <v>10542.400000000001</v>
      </c>
    </row>
    <row r="135" spans="1:10">
      <c r="A135" s="22"/>
      <c r="B135" s="22"/>
      <c r="C135" s="22"/>
      <c r="G135" s="4" t="s">
        <v>132</v>
      </c>
      <c r="H135" s="69">
        <v>2.89</v>
      </c>
      <c r="I135" s="69">
        <v>0</v>
      </c>
      <c r="J135" s="69">
        <v>10053.199999999983</v>
      </c>
    </row>
    <row r="136" spans="1:10">
      <c r="A136" s="22"/>
      <c r="B136" s="22"/>
      <c r="C136" s="22"/>
      <c r="G136" s="3" t="s">
        <v>2</v>
      </c>
      <c r="H136" s="69">
        <v>0</v>
      </c>
      <c r="I136" s="69">
        <v>0</v>
      </c>
      <c r="J136" s="69">
        <v>17443.600000000013</v>
      </c>
    </row>
    <row r="137" spans="1:10">
      <c r="A137" s="22"/>
      <c r="B137" s="22"/>
      <c r="C137" s="22"/>
      <c r="G137" s="4" t="s">
        <v>133</v>
      </c>
      <c r="H137" s="69">
        <v>11.852</v>
      </c>
      <c r="I137" s="69">
        <v>0</v>
      </c>
      <c r="J137" s="69">
        <v>14257.254000000001</v>
      </c>
    </row>
    <row r="138" spans="1:10">
      <c r="A138" s="22"/>
      <c r="B138" s="22"/>
      <c r="C138" s="22"/>
      <c r="G138" s="4" t="s">
        <v>134</v>
      </c>
      <c r="H138" s="69">
        <v>7.4989999999999952</v>
      </c>
      <c r="I138" s="69">
        <v>0</v>
      </c>
      <c r="J138" s="69">
        <v>18550.349999999977</v>
      </c>
    </row>
    <row r="139" spans="1:10">
      <c r="A139" s="22"/>
      <c r="B139" s="22"/>
      <c r="C139" s="22"/>
      <c r="G139" s="4" t="s">
        <v>135</v>
      </c>
      <c r="H139" s="69">
        <v>3.67</v>
      </c>
      <c r="I139" s="69">
        <v>0</v>
      </c>
      <c r="J139" s="69">
        <v>7573.6000000000231</v>
      </c>
    </row>
    <row r="140" spans="1:10">
      <c r="A140" s="22"/>
      <c r="B140" s="22"/>
      <c r="C140" s="22"/>
      <c r="G140" s="4" t="s">
        <v>136</v>
      </c>
      <c r="H140" s="69">
        <v>0</v>
      </c>
      <c r="I140" s="69">
        <v>0</v>
      </c>
      <c r="J140" s="69">
        <v>5340.1999999999935</v>
      </c>
    </row>
    <row r="141" spans="1:10">
      <c r="A141" s="22"/>
      <c r="B141" s="22"/>
      <c r="C141" s="22"/>
      <c r="G141" s="4" t="s">
        <v>155</v>
      </c>
      <c r="H141" s="69">
        <v>0</v>
      </c>
      <c r="I141" s="69">
        <v>0</v>
      </c>
      <c r="J141" s="69">
        <v>5637</v>
      </c>
    </row>
    <row r="142" spans="1:10">
      <c r="A142" s="22"/>
      <c r="B142" s="22"/>
      <c r="C142" s="22"/>
      <c r="G142" s="4" t="s">
        <v>137</v>
      </c>
      <c r="H142" s="69">
        <v>11.54</v>
      </c>
      <c r="I142" s="69">
        <v>0</v>
      </c>
      <c r="J142" s="69">
        <v>15748.146000000135</v>
      </c>
    </row>
    <row r="143" spans="1:10">
      <c r="A143" s="22"/>
      <c r="B143" s="22"/>
      <c r="C143" s="22"/>
      <c r="G143" s="4" t="s">
        <v>138</v>
      </c>
      <c r="H143" s="69">
        <v>6.16</v>
      </c>
      <c r="I143" s="69">
        <v>0</v>
      </c>
      <c r="J143" s="69">
        <v>9938.2230000000018</v>
      </c>
    </row>
    <row r="144" spans="1:10">
      <c r="A144" s="22"/>
      <c r="B144" s="22"/>
      <c r="C144" s="22"/>
      <c r="G144" s="4" t="s">
        <v>139</v>
      </c>
      <c r="H144" s="69">
        <v>2.69</v>
      </c>
      <c r="I144" s="69">
        <v>0</v>
      </c>
      <c r="J144" s="69">
        <v>2683</v>
      </c>
    </row>
    <row r="145" spans="1:10">
      <c r="A145" s="22"/>
      <c r="B145" s="22"/>
      <c r="C145" s="22"/>
      <c r="G145" s="4" t="s">
        <v>140</v>
      </c>
      <c r="H145" s="69">
        <v>2.83</v>
      </c>
      <c r="I145" s="69">
        <v>0</v>
      </c>
      <c r="J145" s="69">
        <v>4227</v>
      </c>
    </row>
    <row r="146" spans="1:10" s="82" customFormat="1" ht="15.75">
      <c r="A146" s="24" t="s">
        <v>179</v>
      </c>
      <c r="B146" s="25">
        <f>B33</f>
        <v>2381280.9717560001</v>
      </c>
      <c r="C146" s="25">
        <f>C33</f>
        <v>344536.89600000001</v>
      </c>
      <c r="D146" s="27" t="s">
        <v>179</v>
      </c>
      <c r="E146" s="14">
        <f>E86</f>
        <v>937864.90960299969</v>
      </c>
      <c r="F146" s="14">
        <f>F86</f>
        <v>209560.70699999965</v>
      </c>
      <c r="G146" s="27" t="s">
        <v>179</v>
      </c>
      <c r="H146" s="14">
        <f t="shared" ref="H146:J146" si="0">SUM(H4:H145)</f>
        <v>511.10495800000007</v>
      </c>
      <c r="I146" s="14">
        <f t="shared" si="0"/>
        <v>8083.5016666666697</v>
      </c>
      <c r="J146" s="14">
        <f t="shared" si="0"/>
        <v>2688321.4832870006</v>
      </c>
    </row>
    <row r="147" spans="1:10">
      <c r="B147" s="37"/>
      <c r="C147" s="37"/>
    </row>
    <row r="148" spans="1:10">
      <c r="A148" s="40" t="s">
        <v>142</v>
      </c>
      <c r="B148" s="40"/>
      <c r="C148" s="2">
        <f>B146</f>
        <v>2381280.9717560001</v>
      </c>
    </row>
    <row r="149" spans="1:10">
      <c r="A149" s="40" t="s">
        <v>143</v>
      </c>
      <c r="B149" s="40"/>
      <c r="C149" s="2">
        <f>C146</f>
        <v>344536.89600000001</v>
      </c>
      <c r="J149" s="7"/>
    </row>
    <row r="150" spans="1:10">
      <c r="A150" s="40" t="s">
        <v>144</v>
      </c>
      <c r="B150" s="40"/>
      <c r="C150" s="2">
        <f>C148-C149</f>
        <v>2036744.0757560001</v>
      </c>
    </row>
    <row r="151" spans="1:10">
      <c r="A151" s="40" t="s">
        <v>145</v>
      </c>
      <c r="B151" s="40"/>
      <c r="C151" s="2">
        <f>E146</f>
        <v>937864.90960299969</v>
      </c>
    </row>
    <row r="152" spans="1:10">
      <c r="A152" s="40" t="s">
        <v>146</v>
      </c>
      <c r="B152" s="40"/>
      <c r="C152" s="2">
        <f>F146</f>
        <v>209560.70699999965</v>
      </c>
      <c r="D152" s="32"/>
    </row>
    <row r="153" spans="1:10">
      <c r="A153" s="40" t="s">
        <v>147</v>
      </c>
      <c r="B153" s="40"/>
      <c r="C153" s="2">
        <f>C151-C152</f>
        <v>728304.20260299998</v>
      </c>
      <c r="D153" s="32"/>
    </row>
    <row r="154" spans="1:10">
      <c r="A154" s="40" t="s">
        <v>148</v>
      </c>
      <c r="B154" s="40"/>
      <c r="C154" s="2">
        <f>I146</f>
        <v>8083.5016666666697</v>
      </c>
      <c r="D154" s="32"/>
    </row>
    <row r="155" spans="1:10">
      <c r="A155" s="42" t="s">
        <v>153</v>
      </c>
      <c r="B155" s="43"/>
      <c r="C155" s="2">
        <f>H146</f>
        <v>511.10495800000007</v>
      </c>
      <c r="D155" s="32"/>
    </row>
    <row r="156" spans="1:10">
      <c r="A156" s="40" t="s">
        <v>149</v>
      </c>
      <c r="B156" s="40"/>
      <c r="C156" s="2">
        <f>C150+C153+C154</f>
        <v>2773131.7800256666</v>
      </c>
    </row>
    <row r="157" spans="1:10">
      <c r="A157" s="40" t="s">
        <v>150</v>
      </c>
      <c r="B157" s="40"/>
      <c r="C157" s="2">
        <f>J146</f>
        <v>2688321.4832870006</v>
      </c>
    </row>
    <row r="158" spans="1:10">
      <c r="A158" s="40" t="s">
        <v>151</v>
      </c>
      <c r="B158" s="40"/>
      <c r="C158" s="2">
        <f>C156-C157-C155</f>
        <v>84299.19178066602</v>
      </c>
    </row>
    <row r="159" spans="1:10" ht="15.75">
      <c r="A159" s="41" t="s">
        <v>152</v>
      </c>
      <c r="B159" s="41"/>
      <c r="C159" s="27">
        <f>C158/(C148+C151+C154)*100</f>
        <v>2.5336152719355729</v>
      </c>
    </row>
  </sheetData>
  <mergeCells count="30">
    <mergeCell ref="A2:A3"/>
    <mergeCell ref="D2:D3"/>
    <mergeCell ref="E2:F2"/>
    <mergeCell ref="A1:C1"/>
    <mergeCell ref="D1:F1"/>
    <mergeCell ref="G1:J1"/>
    <mergeCell ref="B2:C2"/>
    <mergeCell ref="G2:G3"/>
    <mergeCell ref="H2:J2"/>
    <mergeCell ref="A150:B150"/>
    <mergeCell ref="B4:B6"/>
    <mergeCell ref="B10:B12"/>
    <mergeCell ref="E15:E17"/>
    <mergeCell ref="B26:B29"/>
    <mergeCell ref="E38:E40"/>
    <mergeCell ref="E49:E50"/>
    <mergeCell ref="E56:E57"/>
    <mergeCell ref="E60:E63"/>
    <mergeCell ref="E70:E72"/>
    <mergeCell ref="A148:B148"/>
    <mergeCell ref="A149:B149"/>
    <mergeCell ref="A157:B157"/>
    <mergeCell ref="A158:B158"/>
    <mergeCell ref="A159:B159"/>
    <mergeCell ref="A151:B151"/>
    <mergeCell ref="A152:B152"/>
    <mergeCell ref="A153:B153"/>
    <mergeCell ref="A154:B154"/>
    <mergeCell ref="A155:B155"/>
    <mergeCell ref="A156:B15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B31" sqref="B31"/>
    </sheetView>
  </sheetViews>
  <sheetFormatPr defaultRowHeight="15"/>
  <cols>
    <col min="1" max="1" width="19.28515625" customWidth="1"/>
    <col min="2" max="2" width="20" customWidth="1"/>
    <col min="3" max="3" width="24.42578125" customWidth="1"/>
    <col min="4" max="4" width="21.28515625" customWidth="1"/>
    <col min="5" max="5" width="11.42578125" customWidth="1"/>
    <col min="6" max="6" width="16.7109375" customWidth="1"/>
    <col min="7" max="7" width="17.85546875" customWidth="1"/>
  </cols>
  <sheetData>
    <row r="1" spans="1:7" ht="18.75">
      <c r="A1" s="44" t="s">
        <v>230</v>
      </c>
      <c r="B1" s="44"/>
      <c r="C1" s="44"/>
      <c r="D1" s="44"/>
      <c r="E1" s="44"/>
      <c r="F1" s="44"/>
      <c r="G1" s="44"/>
    </row>
    <row r="2" spans="1:7">
      <c r="A2" s="46" t="s">
        <v>159</v>
      </c>
      <c r="B2" s="49"/>
      <c r="C2" s="46" t="s">
        <v>160</v>
      </c>
      <c r="D2" s="49"/>
      <c r="E2" s="46" t="s">
        <v>141</v>
      </c>
      <c r="F2" s="48"/>
      <c r="G2" s="49"/>
    </row>
    <row r="3" spans="1:7" ht="54.75" customHeight="1">
      <c r="A3" s="15" t="s">
        <v>161</v>
      </c>
      <c r="B3" s="15" t="s">
        <v>162</v>
      </c>
      <c r="C3" s="15" t="s">
        <v>163</v>
      </c>
      <c r="D3" s="15" t="s">
        <v>164</v>
      </c>
      <c r="E3" s="16" t="s">
        <v>165</v>
      </c>
      <c r="F3" s="15" t="s">
        <v>166</v>
      </c>
      <c r="G3" s="15" t="s">
        <v>167</v>
      </c>
    </row>
    <row r="4" spans="1:7" ht="15.75">
      <c r="A4" s="10">
        <v>2381280.9717560001</v>
      </c>
      <c r="B4" s="10">
        <v>344536.89600000001</v>
      </c>
      <c r="C4" s="10">
        <v>937864.90960299969</v>
      </c>
      <c r="D4" s="10">
        <v>209560.70699999965</v>
      </c>
      <c r="E4" s="10">
        <v>511.10495800000007</v>
      </c>
      <c r="F4" s="10">
        <v>8083.5016666666697</v>
      </c>
      <c r="G4" s="10">
        <v>2688321.4832870006</v>
      </c>
    </row>
    <row r="6" spans="1:7">
      <c r="A6" s="52" t="s">
        <v>142</v>
      </c>
      <c r="B6" s="53"/>
      <c r="C6" s="1">
        <f>A4</f>
        <v>2381280.9717560001</v>
      </c>
      <c r="D6" s="11" t="s">
        <v>168</v>
      </c>
      <c r="F6" s="9"/>
    </row>
    <row r="7" spans="1:7">
      <c r="A7" s="52" t="s">
        <v>143</v>
      </c>
      <c r="B7" s="53"/>
      <c r="C7" s="1">
        <f>B4</f>
        <v>344536.89600000001</v>
      </c>
      <c r="D7" s="11" t="s">
        <v>169</v>
      </c>
      <c r="F7" s="9"/>
    </row>
    <row r="8" spans="1:7">
      <c r="A8" s="35" t="s">
        <v>145</v>
      </c>
      <c r="B8" s="36"/>
      <c r="C8" s="1">
        <f>C4</f>
        <v>937864.90960299969</v>
      </c>
      <c r="D8" s="11" t="s">
        <v>233</v>
      </c>
      <c r="F8" s="9"/>
    </row>
    <row r="9" spans="1:7">
      <c r="A9" s="52" t="s">
        <v>146</v>
      </c>
      <c r="B9" s="53"/>
      <c r="C9" s="1">
        <f>D4</f>
        <v>209560.70699999965</v>
      </c>
      <c r="D9" s="11" t="s">
        <v>170</v>
      </c>
      <c r="F9" s="9"/>
    </row>
    <row r="10" spans="1:7">
      <c r="A10" s="52" t="s">
        <v>148</v>
      </c>
      <c r="B10" s="53"/>
      <c r="C10" s="1">
        <f>F4</f>
        <v>8083.5016666666697</v>
      </c>
      <c r="D10" s="11" t="s">
        <v>171</v>
      </c>
      <c r="F10" s="9"/>
    </row>
    <row r="11" spans="1:7">
      <c r="A11" s="52" t="s">
        <v>153</v>
      </c>
      <c r="B11" s="53"/>
      <c r="C11" s="1">
        <f>E4</f>
        <v>511.10495800000007</v>
      </c>
      <c r="D11" s="11" t="s">
        <v>234</v>
      </c>
      <c r="F11" s="9"/>
    </row>
    <row r="12" spans="1:7">
      <c r="A12" s="52" t="s">
        <v>150</v>
      </c>
      <c r="B12" s="53"/>
      <c r="C12" s="1">
        <f>G4</f>
        <v>2688321.4832870006</v>
      </c>
      <c r="D12" s="11" t="s">
        <v>172</v>
      </c>
      <c r="F12" s="9"/>
    </row>
    <row r="13" spans="1:7">
      <c r="A13" s="52" t="s">
        <v>231</v>
      </c>
      <c r="B13" s="53"/>
      <c r="C13" s="1">
        <f>C6++C8+C10</f>
        <v>3327229.3830256662</v>
      </c>
      <c r="D13" s="11" t="s">
        <v>235</v>
      </c>
      <c r="F13" s="9"/>
    </row>
    <row r="14" spans="1:7">
      <c r="A14" s="52" t="s">
        <v>232</v>
      </c>
      <c r="B14" s="53"/>
      <c r="C14" s="1">
        <f>C7+C9+C11+C12</f>
        <v>3242930.1912450003</v>
      </c>
      <c r="D14" s="11" t="s">
        <v>236</v>
      </c>
      <c r="F14" s="9"/>
    </row>
    <row r="15" spans="1:7">
      <c r="A15" s="52" t="s">
        <v>151</v>
      </c>
      <c r="B15" s="53"/>
      <c r="C15" s="1">
        <f>C13-C14</f>
        <v>84299.191780665889</v>
      </c>
      <c r="D15" s="11" t="s">
        <v>237</v>
      </c>
      <c r="F15" s="9"/>
    </row>
    <row r="16" spans="1:7" ht="15.75">
      <c r="A16" s="55" t="s">
        <v>152</v>
      </c>
      <c r="B16" s="56"/>
      <c r="C16" s="12">
        <f>C15/C13*100</f>
        <v>2.5336152719355689</v>
      </c>
      <c r="D16" s="11" t="s">
        <v>238</v>
      </c>
      <c r="F16" s="9"/>
    </row>
    <row r="18" spans="1:7">
      <c r="B18" s="13"/>
    </row>
    <row r="19" spans="1:7">
      <c r="A19" s="57" t="s">
        <v>173</v>
      </c>
      <c r="B19" s="57"/>
      <c r="C19" s="57"/>
      <c r="D19" s="57"/>
      <c r="E19" s="57"/>
      <c r="F19" s="57"/>
      <c r="G19" s="57"/>
    </row>
    <row r="20" spans="1:7">
      <c r="A20" s="54" t="s">
        <v>174</v>
      </c>
      <c r="B20" s="54"/>
      <c r="C20" s="54"/>
      <c r="D20" s="54"/>
      <c r="E20" s="54"/>
      <c r="F20" s="54"/>
      <c r="G20" s="54"/>
    </row>
    <row r="21" spans="1:7" ht="16.5" customHeight="1">
      <c r="A21" s="58" t="s">
        <v>250</v>
      </c>
      <c r="B21" s="59"/>
      <c r="C21" s="59"/>
      <c r="D21" s="59"/>
      <c r="E21" s="59"/>
      <c r="F21" s="59"/>
      <c r="G21" s="60"/>
    </row>
    <row r="22" spans="1:7" ht="15.75" customHeight="1">
      <c r="A22" s="61" t="s">
        <v>251</v>
      </c>
      <c r="B22" s="62"/>
      <c r="C22" s="62"/>
      <c r="D22" s="62"/>
      <c r="E22" s="62"/>
      <c r="F22" s="62"/>
      <c r="G22" s="63"/>
    </row>
    <row r="23" spans="1:7" ht="21" customHeight="1">
      <c r="A23" s="67" t="s">
        <v>252</v>
      </c>
      <c r="B23" s="67"/>
      <c r="C23" s="67"/>
      <c r="D23" s="67"/>
      <c r="E23" s="67"/>
      <c r="F23" s="67"/>
      <c r="G23" s="67"/>
    </row>
    <row r="24" spans="1:7">
      <c r="A24" s="67" t="s">
        <v>253</v>
      </c>
      <c r="B24" s="67"/>
      <c r="C24" s="67"/>
      <c r="D24" s="67"/>
      <c r="E24" s="67"/>
      <c r="F24" s="67"/>
      <c r="G24" s="67"/>
    </row>
    <row r="25" spans="1:7">
      <c r="A25" s="57" t="s">
        <v>254</v>
      </c>
      <c r="B25" s="57"/>
      <c r="C25" s="57"/>
      <c r="D25" s="57"/>
      <c r="E25" s="57"/>
      <c r="F25" s="57"/>
      <c r="G25" s="57"/>
    </row>
    <row r="26" spans="1:7">
      <c r="A26" s="54" t="s">
        <v>175</v>
      </c>
      <c r="B26" s="54"/>
      <c r="C26" s="54"/>
      <c r="D26" s="54"/>
      <c r="E26" s="54"/>
      <c r="F26" s="54"/>
      <c r="G26" s="54"/>
    </row>
    <row r="27" spans="1:7">
      <c r="A27" s="64" t="s">
        <v>176</v>
      </c>
      <c r="B27" s="65"/>
      <c r="C27" s="65"/>
      <c r="D27" s="65"/>
      <c r="E27" s="65"/>
      <c r="F27" s="65"/>
      <c r="G27" s="66"/>
    </row>
    <row r="28" spans="1:7">
      <c r="A28" s="57" t="s">
        <v>177</v>
      </c>
      <c r="B28" s="57"/>
      <c r="C28" s="57"/>
      <c r="D28" s="57"/>
      <c r="E28" s="57"/>
      <c r="F28" s="57"/>
      <c r="G28" s="57"/>
    </row>
    <row r="29" spans="1:7">
      <c r="A29" s="57" t="s">
        <v>178</v>
      </c>
      <c r="B29" s="57"/>
      <c r="C29" s="57"/>
      <c r="D29" s="57"/>
      <c r="E29" s="57"/>
      <c r="F29" s="57"/>
      <c r="G29" s="57"/>
    </row>
  </sheetData>
  <mergeCells count="25">
    <mergeCell ref="A26:G26"/>
    <mergeCell ref="A27:G27"/>
    <mergeCell ref="A28:G28"/>
    <mergeCell ref="A29:G29"/>
    <mergeCell ref="A9:B9"/>
    <mergeCell ref="A10:B10"/>
    <mergeCell ref="A11:B11"/>
    <mergeCell ref="A12:B12"/>
    <mergeCell ref="A15:B15"/>
    <mergeCell ref="A13:B13"/>
    <mergeCell ref="A14:B14"/>
    <mergeCell ref="A25:G25"/>
    <mergeCell ref="A16:B16"/>
    <mergeCell ref="A21:G21"/>
    <mergeCell ref="A22:G22"/>
    <mergeCell ref="A23:G23"/>
    <mergeCell ref="A24:G24"/>
    <mergeCell ref="A19:G19"/>
    <mergeCell ref="A20:G20"/>
    <mergeCell ref="A1:G1"/>
    <mergeCell ref="A2:B2"/>
    <mergeCell ref="C2:D2"/>
    <mergeCell ref="E2:G2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 19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RANJIT KUMAR GOPAL</dc:creator>
  <cp:lastModifiedBy>Prerna Agrawal-1</cp:lastModifiedBy>
  <cp:lastPrinted>2019-10-22T05:34:18Z</cp:lastPrinted>
  <dcterms:created xsi:type="dcterms:W3CDTF">2019-09-26T05:45:09Z</dcterms:created>
  <dcterms:modified xsi:type="dcterms:W3CDTF">2019-11-14T05:47:33Z</dcterms:modified>
</cp:coreProperties>
</file>